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22667e94bd07186/Bezirks-RWK/RWK 2024/Vorlagen/"/>
    </mc:Choice>
  </mc:AlternateContent>
  <xr:revisionPtr revIDLastSave="19" documentId="8_{671842EA-B1B7-42EB-89B6-3CF1D8D97432}" xr6:coauthVersionLast="47" xr6:coauthVersionMax="47" xr10:uidLastSave="{A1D71A75-6E49-4E86-8E34-03E527201492}"/>
  <bookViews>
    <workbookView xWindow="-120" yWindow="-120" windowWidth="29040" windowHeight="15720" xr2:uid="{00000000-000D-0000-FFFF-FFFF00000000}"/>
  </bookViews>
  <sheets>
    <sheet name="Auswertekarte" sheetId="4" r:id="rId1"/>
  </sheets>
  <definedNames>
    <definedName name="_xlnm._FilterDatabase" localSheetId="0" hidden="1">Auswertekarte!$S$39:$Y$95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5" i="4" l="1"/>
  <c r="G105" i="4" s="1"/>
  <c r="F105" i="4"/>
  <c r="D106" i="4"/>
  <c r="G106" i="4" s="1"/>
  <c r="F106" i="4"/>
  <c r="D107" i="4"/>
  <c r="G107" i="4" s="1"/>
  <c r="F107" i="4"/>
  <c r="D40" i="4"/>
  <c r="G40" i="4" s="1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C105" i="4"/>
  <c r="C41" i="4"/>
  <c r="D41" i="4"/>
  <c r="G41" i="4" s="1"/>
  <c r="C42" i="4"/>
  <c r="D42" i="4"/>
  <c r="G42" i="4" s="1"/>
  <c r="C43" i="4"/>
  <c r="D43" i="4"/>
  <c r="G43" i="4" s="1"/>
  <c r="C44" i="4"/>
  <c r="D44" i="4"/>
  <c r="G44" i="4" s="1"/>
  <c r="C45" i="4"/>
  <c r="D45" i="4"/>
  <c r="G45" i="4" s="1"/>
  <c r="C46" i="4"/>
  <c r="D46" i="4"/>
  <c r="G46" i="4" s="1"/>
  <c r="C47" i="4"/>
  <c r="D47" i="4"/>
  <c r="G47" i="4" s="1"/>
  <c r="C48" i="4"/>
  <c r="D48" i="4"/>
  <c r="G48" i="4" s="1"/>
  <c r="C49" i="4"/>
  <c r="D49" i="4"/>
  <c r="G49" i="4" s="1"/>
  <c r="C50" i="4"/>
  <c r="D50" i="4"/>
  <c r="G50" i="4" s="1"/>
  <c r="C51" i="4"/>
  <c r="D51" i="4"/>
  <c r="G51" i="4" s="1"/>
  <c r="C52" i="4"/>
  <c r="D52" i="4"/>
  <c r="G52" i="4" s="1"/>
  <c r="C53" i="4"/>
  <c r="D53" i="4"/>
  <c r="G53" i="4" s="1"/>
  <c r="C54" i="4"/>
  <c r="D54" i="4"/>
  <c r="G54" i="4" s="1"/>
  <c r="C55" i="4"/>
  <c r="D55" i="4"/>
  <c r="G55" i="4" s="1"/>
  <c r="C56" i="4"/>
  <c r="D56" i="4"/>
  <c r="G56" i="4" s="1"/>
  <c r="C57" i="4"/>
  <c r="D57" i="4"/>
  <c r="G57" i="4" s="1"/>
  <c r="C58" i="4"/>
  <c r="D58" i="4"/>
  <c r="G58" i="4" s="1"/>
  <c r="C59" i="4"/>
  <c r="D59" i="4"/>
  <c r="G59" i="4" s="1"/>
  <c r="C60" i="4"/>
  <c r="D60" i="4"/>
  <c r="G60" i="4" s="1"/>
  <c r="C61" i="4"/>
  <c r="D61" i="4"/>
  <c r="G61" i="4" s="1"/>
  <c r="C62" i="4"/>
  <c r="D62" i="4"/>
  <c r="G62" i="4" s="1"/>
  <c r="C63" i="4"/>
  <c r="D63" i="4"/>
  <c r="G63" i="4" s="1"/>
  <c r="C64" i="4"/>
  <c r="D64" i="4"/>
  <c r="G64" i="4" s="1"/>
  <c r="C65" i="4"/>
  <c r="D65" i="4"/>
  <c r="G65" i="4" s="1"/>
  <c r="C66" i="4"/>
  <c r="D66" i="4"/>
  <c r="G66" i="4" s="1"/>
  <c r="C67" i="4"/>
  <c r="D67" i="4"/>
  <c r="G67" i="4" s="1"/>
  <c r="C68" i="4"/>
  <c r="D68" i="4"/>
  <c r="G68" i="4" s="1"/>
  <c r="C69" i="4"/>
  <c r="D69" i="4"/>
  <c r="G69" i="4" s="1"/>
  <c r="C70" i="4"/>
  <c r="D70" i="4"/>
  <c r="G70" i="4" s="1"/>
  <c r="C71" i="4"/>
  <c r="D71" i="4"/>
  <c r="G71" i="4" s="1"/>
  <c r="C72" i="4"/>
  <c r="D72" i="4"/>
  <c r="G72" i="4" s="1"/>
  <c r="C73" i="4"/>
  <c r="D73" i="4"/>
  <c r="G73" i="4" s="1"/>
  <c r="C74" i="4"/>
  <c r="D74" i="4"/>
  <c r="G74" i="4" s="1"/>
  <c r="C75" i="4"/>
  <c r="D75" i="4"/>
  <c r="G75" i="4" s="1"/>
  <c r="C76" i="4"/>
  <c r="D76" i="4"/>
  <c r="G76" i="4" s="1"/>
  <c r="C77" i="4"/>
  <c r="D77" i="4"/>
  <c r="G77" i="4" s="1"/>
  <c r="C78" i="4"/>
  <c r="D78" i="4"/>
  <c r="G78" i="4" s="1"/>
  <c r="C79" i="4"/>
  <c r="D79" i="4"/>
  <c r="G79" i="4" s="1"/>
  <c r="C80" i="4"/>
  <c r="D80" i="4"/>
  <c r="G80" i="4" s="1"/>
  <c r="C81" i="4"/>
  <c r="D81" i="4"/>
  <c r="G81" i="4" s="1"/>
  <c r="C82" i="4"/>
  <c r="D82" i="4"/>
  <c r="G82" i="4" s="1"/>
  <c r="C83" i="4"/>
  <c r="D83" i="4"/>
  <c r="G83" i="4" s="1"/>
  <c r="C84" i="4"/>
  <c r="D84" i="4"/>
  <c r="G84" i="4" s="1"/>
  <c r="C85" i="4"/>
  <c r="D85" i="4"/>
  <c r="G85" i="4" s="1"/>
  <c r="C86" i="4"/>
  <c r="D86" i="4"/>
  <c r="G86" i="4" s="1"/>
  <c r="C87" i="4"/>
  <c r="D87" i="4"/>
  <c r="G87" i="4" s="1"/>
  <c r="C88" i="4"/>
  <c r="D88" i="4"/>
  <c r="G88" i="4" s="1"/>
  <c r="C89" i="4"/>
  <c r="D89" i="4"/>
  <c r="G89" i="4" s="1"/>
  <c r="C90" i="4"/>
  <c r="D90" i="4"/>
  <c r="G90" i="4" s="1"/>
  <c r="C91" i="4"/>
  <c r="D91" i="4"/>
  <c r="G91" i="4" s="1"/>
  <c r="C92" i="4"/>
  <c r="D92" i="4"/>
  <c r="G92" i="4" s="1"/>
  <c r="C93" i="4"/>
  <c r="D93" i="4"/>
  <c r="G93" i="4" s="1"/>
  <c r="C94" i="4"/>
  <c r="D94" i="4"/>
  <c r="G94" i="4" s="1"/>
  <c r="C95" i="4"/>
  <c r="D95" i="4"/>
  <c r="G95" i="4" s="1"/>
  <c r="C96" i="4"/>
  <c r="D96" i="4"/>
  <c r="G96" i="4" s="1"/>
  <c r="C97" i="4"/>
  <c r="D97" i="4"/>
  <c r="G97" i="4" s="1"/>
  <c r="C98" i="4"/>
  <c r="D98" i="4"/>
  <c r="G98" i="4" s="1"/>
  <c r="C99" i="4"/>
  <c r="D99" i="4"/>
  <c r="G99" i="4" s="1"/>
  <c r="C100" i="4"/>
  <c r="D100" i="4"/>
  <c r="G100" i="4" s="1"/>
  <c r="C101" i="4"/>
  <c r="D101" i="4"/>
  <c r="G101" i="4" s="1"/>
  <c r="C102" i="4"/>
  <c r="D102" i="4"/>
  <c r="G102" i="4" s="1"/>
  <c r="C103" i="4"/>
  <c r="D103" i="4"/>
  <c r="G103" i="4" s="1"/>
  <c r="C104" i="4"/>
  <c r="D104" i="4"/>
  <c r="G104" i="4" s="1"/>
  <c r="C40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P20" i="4"/>
  <c r="H20" i="4"/>
  <c r="P19" i="4"/>
  <c r="H19" i="4"/>
  <c r="H14" i="4"/>
  <c r="P16" i="4"/>
  <c r="P15" i="4"/>
  <c r="P17" i="4" s="1"/>
  <c r="P14" i="4"/>
  <c r="D27" i="4"/>
  <c r="D25" i="4"/>
  <c r="H16" i="4"/>
  <c r="H17" i="4" s="1"/>
  <c r="H25" i="4" s="1"/>
  <c r="H15" i="4"/>
  <c r="H24" i="4"/>
  <c r="H23" i="4"/>
  <c r="J23" i="4"/>
  <c r="J24" i="4"/>
  <c r="J22" i="4"/>
  <c r="H22" i="4"/>
  <c r="D12" i="4" l="1"/>
  <c r="P12" i="4"/>
  <c r="H12" i="4"/>
  <c r="L12" i="4"/>
  <c r="H27" i="4"/>
</calcChain>
</file>

<file path=xl/sharedStrings.xml><?xml version="1.0" encoding="utf-8"?>
<sst xmlns="http://schemas.openxmlformats.org/spreadsheetml/2006/main" count="232" uniqueCount="160">
  <si>
    <t>Heim - Mannschaft</t>
  </si>
  <si>
    <t>Gast - Mannschaft</t>
  </si>
  <si>
    <t>Verein:</t>
  </si>
  <si>
    <t>Gau:</t>
  </si>
  <si>
    <t>V.-Nr.:</t>
  </si>
  <si>
    <t>Pl.:</t>
  </si>
  <si>
    <t>Pass-Nr.:</t>
  </si>
  <si>
    <t>Name</t>
  </si>
  <si>
    <t>S 1</t>
  </si>
  <si>
    <t>S 2</t>
  </si>
  <si>
    <t>S 3</t>
  </si>
  <si>
    <t>Ringe</t>
  </si>
  <si>
    <t>Total</t>
  </si>
  <si>
    <t>Der Kampf wurde gemäß der Spo.-O. des DSB und der RWK-Ordnung</t>
  </si>
  <si>
    <t>AUSWERTEKARTE</t>
  </si>
  <si>
    <t xml:space="preserve"> </t>
  </si>
  <si>
    <t>Das Ergebniss muss direkt nach dem Wettkampf 
per Onlinemelder gemeldet werden!!!</t>
  </si>
  <si>
    <t xml:space="preserve">Datum: </t>
  </si>
  <si>
    <t>des BSSB, sowie der Ausschreibung LG-Auflage durchgeführt.</t>
  </si>
  <si>
    <t>Heim</t>
  </si>
  <si>
    <t>Gast</t>
  </si>
  <si>
    <t>Schützenbezirk Schwaben</t>
  </si>
  <si>
    <t>Wettkampftag</t>
  </si>
  <si>
    <t>Gruppe</t>
  </si>
  <si>
    <t>Gau</t>
  </si>
  <si>
    <t>WKT</t>
  </si>
  <si>
    <t>WK</t>
  </si>
  <si>
    <t>Disziplin</t>
  </si>
  <si>
    <t>Schützengau Allgäu</t>
  </si>
  <si>
    <t>1.</t>
  </si>
  <si>
    <t>Schützengau Augsburg</t>
  </si>
  <si>
    <t>2.</t>
  </si>
  <si>
    <t>Schützengau Babenhausen</t>
  </si>
  <si>
    <t>3.</t>
  </si>
  <si>
    <t>Schützengau Burgau</t>
  </si>
  <si>
    <t>4.</t>
  </si>
  <si>
    <t>Schützengau Donau-Brenz</t>
  </si>
  <si>
    <t>5.</t>
  </si>
  <si>
    <t>Schützengau Donau-Ries</t>
  </si>
  <si>
    <t>6.</t>
  </si>
  <si>
    <t>Schützengau Günzburg</t>
  </si>
  <si>
    <t>7.</t>
  </si>
  <si>
    <t>Schützengau Illertissen</t>
  </si>
  <si>
    <t>8.</t>
  </si>
  <si>
    <t>Schützengau Kaufbeuren-Marktoberdorf</t>
  </si>
  <si>
    <t>9.</t>
  </si>
  <si>
    <t>Schützengau Krumbach</t>
  </si>
  <si>
    <t>10.</t>
  </si>
  <si>
    <t>Schützengau Lech-Wertach</t>
  </si>
  <si>
    <t>Schützengau Memmingen</t>
  </si>
  <si>
    <t>Schützengau Mindelheim</t>
  </si>
  <si>
    <t>Schützengau Oberallgäu</t>
  </si>
  <si>
    <t>Schützengau Ostallgäu</t>
  </si>
  <si>
    <t>Schützengau Ottobeuren</t>
  </si>
  <si>
    <t>Schützengau Ries-Nördlingen</t>
  </si>
  <si>
    <t>Schützengau Rothtal</t>
  </si>
  <si>
    <t>Schützengau Türkheim</t>
  </si>
  <si>
    <t>Schützengau Neu-Ulm</t>
  </si>
  <si>
    <t>Schützengau Wertingen</t>
  </si>
  <si>
    <t>Schützengau Westallgäu</t>
  </si>
  <si>
    <t>Bezirksoberliga</t>
  </si>
  <si>
    <t>Bezirksliga</t>
  </si>
  <si>
    <t>Verein</t>
  </si>
  <si>
    <t>außer Konkurrenz</t>
  </si>
  <si>
    <t>Deuchelried</t>
  </si>
  <si>
    <t>Rundenwettkampf LG Auflage</t>
  </si>
  <si>
    <t>Jahr</t>
  </si>
  <si>
    <t>Hubertus</t>
  </si>
  <si>
    <t>SV</t>
  </si>
  <si>
    <t>Schützenverein</t>
  </si>
  <si>
    <t>SG</t>
  </si>
  <si>
    <t>Schützenbund</t>
  </si>
  <si>
    <t>Eintracht</t>
  </si>
  <si>
    <t>Die</t>
  </si>
  <si>
    <t>Rabensteiner</t>
  </si>
  <si>
    <t>Kgl.priv.SG</t>
  </si>
  <si>
    <t>ZSSV</t>
  </si>
  <si>
    <t>Schwarzenburg</t>
  </si>
  <si>
    <t>Vereinigte</t>
  </si>
  <si>
    <t>Weitnau-Gerholz</t>
  </si>
  <si>
    <t>Edelweiß</t>
  </si>
  <si>
    <t>e.V.</t>
  </si>
  <si>
    <t>SSG</t>
  </si>
  <si>
    <t>NAWE</t>
  </si>
  <si>
    <t>Böllersch.</t>
  </si>
  <si>
    <t>d.</t>
  </si>
  <si>
    <t>Schützengilde</t>
  </si>
  <si>
    <t>Guntia</t>
  </si>
  <si>
    <t>Obergünzburg</t>
  </si>
  <si>
    <t>Tell</t>
  </si>
  <si>
    <t>Burgschützen</t>
  </si>
  <si>
    <t>St.</t>
  </si>
  <si>
    <t>Georg</t>
  </si>
  <si>
    <t>Liga</t>
  </si>
  <si>
    <t>Akams</t>
  </si>
  <si>
    <t>Kempten</t>
  </si>
  <si>
    <t>Oberreute</t>
  </si>
  <si>
    <t>Maria-Thann</t>
  </si>
  <si>
    <t>Hoyern</t>
  </si>
  <si>
    <t>Immenstadt</t>
  </si>
  <si>
    <t>Blöcktach</t>
  </si>
  <si>
    <t>Eggenthal</t>
  </si>
  <si>
    <t>Rieden</t>
  </si>
  <si>
    <t>Ebenhofen</t>
  </si>
  <si>
    <t>Wittislingen</t>
  </si>
  <si>
    <t>Ichenhausen</t>
  </si>
  <si>
    <t>Ottmarshausen</t>
  </si>
  <si>
    <t>Bühl</t>
  </si>
  <si>
    <t>Offingen</t>
  </si>
  <si>
    <t>Illerberg-Thal</t>
  </si>
  <si>
    <t>Derndorf</t>
  </si>
  <si>
    <t>Breitenthal</t>
  </si>
  <si>
    <t>Opfenbach</t>
  </si>
  <si>
    <t>Wirlings</t>
  </si>
  <si>
    <t>Lachen-Herbishofen</t>
  </si>
  <si>
    <t>Untergermaringen</t>
  </si>
  <si>
    <t>Ebersbach</t>
  </si>
  <si>
    <t>Stadtbergen</t>
  </si>
  <si>
    <t>Billenhausen</t>
  </si>
  <si>
    <t>Krumbach</t>
  </si>
  <si>
    <t>Neuburg</t>
  </si>
  <si>
    <t>Holzheim</t>
  </si>
  <si>
    <t>Kicklingen</t>
  </si>
  <si>
    <t>Falke</t>
  </si>
  <si>
    <t>Schwennenbach</t>
  </si>
  <si>
    <t>Kesseltal</t>
  </si>
  <si>
    <t>Bissingen</t>
  </si>
  <si>
    <t>Pfaffenhofen</t>
  </si>
  <si>
    <t>Bachhagel</t>
  </si>
  <si>
    <t>Kgl.priv.FSG</t>
  </si>
  <si>
    <t>Bürgerl.SG</t>
  </si>
  <si>
    <t>Schwarzerd</t>
  </si>
  <si>
    <t>Rottach</t>
  </si>
  <si>
    <t>Rottachberg</t>
  </si>
  <si>
    <t>Osterzell</t>
  </si>
  <si>
    <t>Bayr.Hiasl</t>
  </si>
  <si>
    <t>Eisenburg</t>
  </si>
  <si>
    <t>Eichenlaub</t>
  </si>
  <si>
    <t>Augsburg</t>
  </si>
  <si>
    <t>Altstadt</t>
  </si>
  <si>
    <t>Königsbrunn</t>
  </si>
  <si>
    <t>Brunnenschützen</t>
  </si>
  <si>
    <t>Großkötz</t>
  </si>
  <si>
    <t>Frohsinn</t>
  </si>
  <si>
    <t>Gestratz</t>
  </si>
  <si>
    <t>Heimenkirch</t>
  </si>
  <si>
    <t>Blaichach</t>
  </si>
  <si>
    <t>Untrasried</t>
  </si>
  <si>
    <t>Apfeltrang</t>
  </si>
  <si>
    <t>Adlerschützen</t>
  </si>
  <si>
    <t>Ziemetshausen</t>
  </si>
  <si>
    <t>Schwabegg</t>
  </si>
  <si>
    <t>Schretzheim</t>
  </si>
  <si>
    <t>Langenreichen</t>
  </si>
  <si>
    <t>Gemütlichkeit</t>
  </si>
  <si>
    <t>Asbach-Bäumenheim</t>
  </si>
  <si>
    <t>VSG</t>
  </si>
  <si>
    <t>Straß</t>
  </si>
  <si>
    <t>Burlafingen</t>
  </si>
  <si>
    <t>Schützenver.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</si>
</sst>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.9499999999999993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6"/>
      <name val="Calibri"/>
      <family val="2"/>
      <scheme val="minor"/>
    </font>
    <font>
      <sz val="9.9499999999999993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u/>
      <sz val="16"/>
      <color indexed="10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20"/>
      <name val="Calibri"/>
      <family val="2"/>
      <scheme val="minor"/>
    </font>
    <font>
      <sz val="8"/>
      <color theme="1"/>
      <name val="Arial Narrow"/>
      <family val="2"/>
    </font>
    <font>
      <b/>
      <sz val="18"/>
      <name val="Calibri"/>
      <family val="2"/>
      <scheme val="minor"/>
    </font>
    <font>
      <b/>
      <sz val="16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vertical="center"/>
      <protection locked="0"/>
    </xf>
    <xf numFmtId="164" fontId="9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" fontId="10" fillId="6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" fillId="0" borderId="8" xfId="0" applyFont="1" applyBorder="1"/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/>
    </xf>
    <xf numFmtId="165" fontId="7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15" fillId="0" borderId="3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5" fillId="5" borderId="13" xfId="0" applyFont="1" applyFill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5" fillId="5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1" fontId="22" fillId="7" borderId="0" xfId="0" applyNumberFormat="1" applyFont="1" applyFill="1" applyAlignment="1" applyProtection="1">
      <alignment horizontal="center" vertical="center"/>
      <protection locked="0"/>
    </xf>
    <xf numFmtId="0" fontId="22" fillId="7" borderId="0" xfId="0" applyFont="1" applyFill="1" applyAlignment="1" applyProtection="1">
      <alignment horizontal="center" vertical="center"/>
      <protection locked="0"/>
    </xf>
    <xf numFmtId="0" fontId="11" fillId="7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0" xfId="0" applyNumberFormat="1" applyFont="1" applyFill="1" applyAlignment="1" applyProtection="1">
      <alignment horizontal="left" vertical="center"/>
      <protection locked="0"/>
    </xf>
    <xf numFmtId="0" fontId="0" fillId="0" borderId="15" xfId="0" applyBorder="1" applyAlignment="1">
      <alignment horizontal="right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 applyProtection="1">
      <alignment horizontal="center" vertical="center"/>
      <protection locked="0"/>
    </xf>
    <xf numFmtId="0" fontId="10" fillId="5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</cellXfs>
  <cellStyles count="1">
    <cellStyle name="Standard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0</xdr:row>
      <xdr:rowOff>0</xdr:rowOff>
    </xdr:from>
    <xdr:to>
      <xdr:col>2</xdr:col>
      <xdr:colOff>561975</xdr:colOff>
      <xdr:row>4</xdr:row>
      <xdr:rowOff>266700</xdr:rowOff>
    </xdr:to>
    <xdr:pic>
      <xdr:nvPicPr>
        <xdr:cNvPr id="1067" name="Picture 4">
          <a:extLst>
            <a:ext uri="{FF2B5EF4-FFF2-40B4-BE49-F238E27FC236}">
              <a16:creationId xmlns:a16="http://schemas.microsoft.com/office/drawing/2014/main" id="{2D9F6804-691F-D79A-63A8-9C6BA3A4E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914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533400</xdr:colOff>
      <xdr:row>0</xdr:row>
      <xdr:rowOff>19050</xdr:rowOff>
    </xdr:from>
    <xdr:to>
      <xdr:col>16</xdr:col>
      <xdr:colOff>9525</xdr:colOff>
      <xdr:row>4</xdr:row>
      <xdr:rowOff>285750</xdr:rowOff>
    </xdr:to>
    <xdr:pic>
      <xdr:nvPicPr>
        <xdr:cNvPr id="1068" name="Picture 4">
          <a:extLst>
            <a:ext uri="{FF2B5EF4-FFF2-40B4-BE49-F238E27FC236}">
              <a16:creationId xmlns:a16="http://schemas.microsoft.com/office/drawing/2014/main" id="{9EB2CF6E-A392-2DCE-065C-73C4B398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19050"/>
          <a:ext cx="9048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33"/>
  <sheetViews>
    <sheetView showGridLines="0" showRowColHeaders="0" tabSelected="1" zoomScale="90" workbookViewId="0">
      <selection activeCell="B3" sqref="B3:P3"/>
    </sheetView>
  </sheetViews>
  <sheetFormatPr baseColWidth="10" defaultRowHeight="12.75" x14ac:dyDescent="0.2"/>
  <cols>
    <col min="2" max="2" width="3.7109375" style="1" customWidth="1"/>
    <col min="3" max="3" width="8.7109375" customWidth="1"/>
    <col min="4" max="4" width="20.7109375" customWidth="1"/>
    <col min="5" max="7" width="8.7109375" customWidth="1"/>
    <col min="8" max="8" width="12.7109375" customWidth="1"/>
    <col min="9" max="9" width="1.7109375" customWidth="1"/>
    <col min="10" max="10" width="3.7109375" customWidth="1"/>
    <col min="11" max="11" width="8.7109375" customWidth="1"/>
    <col min="12" max="12" width="20.7109375" customWidth="1"/>
    <col min="13" max="15" width="8.7109375" customWidth="1"/>
    <col min="16" max="16" width="12.7109375" customWidth="1"/>
    <col min="18" max="25" width="11.42578125" customWidth="1"/>
  </cols>
  <sheetData>
    <row r="1" spans="1:20" ht="26.25" x14ac:dyDescent="0.2">
      <c r="A1" s="10"/>
      <c r="B1" s="94" t="s">
        <v>21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7"/>
      <c r="R1" s="17"/>
      <c r="S1" s="17"/>
      <c r="T1" s="17"/>
    </row>
    <row r="2" spans="1:20" ht="5.0999999999999996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1" x14ac:dyDescent="0.2">
      <c r="A3" s="10"/>
      <c r="B3" s="95" t="s">
        <v>14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18"/>
      <c r="R3" s="18"/>
      <c r="S3" s="18"/>
      <c r="T3" s="18"/>
    </row>
    <row r="4" spans="1:20" x14ac:dyDescent="0.2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26.25" x14ac:dyDescent="0.2">
      <c r="A5" s="10"/>
      <c r="C5" s="55"/>
      <c r="D5" s="76" t="s">
        <v>65</v>
      </c>
      <c r="E5" s="76"/>
      <c r="F5" s="76"/>
      <c r="G5" s="76"/>
      <c r="H5" s="77"/>
      <c r="I5" s="77"/>
      <c r="J5" s="10"/>
      <c r="K5" s="14" t="s">
        <v>93</v>
      </c>
      <c r="L5" s="78"/>
      <c r="M5" s="78"/>
      <c r="N5" s="78"/>
      <c r="O5" s="10"/>
    </row>
    <row r="6" spans="1:20" x14ac:dyDescent="0.2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8.75" x14ac:dyDescent="0.2">
      <c r="A7" s="10"/>
      <c r="B7" s="10"/>
      <c r="C7" s="12"/>
      <c r="D7" s="58" t="s">
        <v>22</v>
      </c>
      <c r="H7" s="14" t="s">
        <v>17</v>
      </c>
      <c r="I7" s="86"/>
      <c r="J7" s="86"/>
      <c r="K7" s="86"/>
      <c r="L7" s="14" t="s">
        <v>23</v>
      </c>
      <c r="M7" s="79"/>
      <c r="N7" s="79"/>
      <c r="O7" s="13"/>
      <c r="P7" s="13"/>
    </row>
    <row r="8" spans="1:20" x14ac:dyDescent="0.2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3.5" thickBot="1" x14ac:dyDescent="0.25">
      <c r="A9" s="4"/>
      <c r="B9" s="2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20" ht="20.25" customHeight="1" x14ac:dyDescent="0.2">
      <c r="A10" s="4"/>
      <c r="B10" s="96" t="s">
        <v>0</v>
      </c>
      <c r="C10" s="97"/>
      <c r="D10" s="97"/>
      <c r="E10" s="97"/>
      <c r="F10" s="97"/>
      <c r="G10" s="97"/>
      <c r="H10" s="98"/>
      <c r="I10" s="15" t="s">
        <v>15</v>
      </c>
      <c r="J10" s="99" t="s">
        <v>1</v>
      </c>
      <c r="K10" s="97"/>
      <c r="L10" s="97"/>
      <c r="M10" s="97"/>
      <c r="N10" s="97"/>
      <c r="O10" s="97"/>
      <c r="P10" s="100"/>
      <c r="Q10" s="4"/>
    </row>
    <row r="11" spans="1:20" s="2" customFormat="1" ht="20.100000000000001" customHeight="1" x14ac:dyDescent="0.2">
      <c r="A11" s="5"/>
      <c r="B11" s="74" t="s">
        <v>2</v>
      </c>
      <c r="C11" s="75"/>
      <c r="D11" s="88"/>
      <c r="E11" s="89"/>
      <c r="F11" s="89"/>
      <c r="G11" s="90"/>
      <c r="H11" s="21" t="s">
        <v>4</v>
      </c>
      <c r="I11" s="22"/>
      <c r="J11" s="74" t="s">
        <v>2</v>
      </c>
      <c r="K11" s="75"/>
      <c r="L11" s="88"/>
      <c r="M11" s="89"/>
      <c r="N11" s="89"/>
      <c r="O11" s="90"/>
      <c r="P11" s="50" t="s">
        <v>4</v>
      </c>
      <c r="Q11" s="5"/>
    </row>
    <row r="12" spans="1:20" s="2" customFormat="1" ht="20.100000000000001" customHeight="1" x14ac:dyDescent="0.2">
      <c r="A12" s="5"/>
      <c r="B12" s="74" t="s">
        <v>3</v>
      </c>
      <c r="C12" s="87"/>
      <c r="D12" s="71" t="str">
        <f>IF(ISERROR(VLOOKUP($D11,$C$40:$G$1047,5)),"",VLOOKUP($D11,$C$40:$G$107,5))</f>
        <v/>
      </c>
      <c r="E12" s="72"/>
      <c r="F12" s="72"/>
      <c r="G12" s="73"/>
      <c r="H12" s="57" t="str">
        <f>IF(ISERROR(VLOOKUP(D11,$C$40:$G$107,4)),"",VLOOKUP(D11,$C$40:$G$107,4))</f>
        <v/>
      </c>
      <c r="I12" s="22"/>
      <c r="J12" s="74" t="s">
        <v>3</v>
      </c>
      <c r="K12" s="87"/>
      <c r="L12" s="71" t="str">
        <f>IF(ISERROR(VLOOKUP($L11,$C$40:$G$107,5)),"",VLOOKUP($L11,$C$40:$G$107,5))</f>
        <v/>
      </c>
      <c r="M12" s="72"/>
      <c r="N12" s="72"/>
      <c r="O12" s="73"/>
      <c r="P12" s="57" t="str">
        <f>IF(ISERROR(VLOOKUP(L11,$C$40:$G$107,4)),"",VLOOKUP(L11,$C$40:$G$104,4))</f>
        <v/>
      </c>
      <c r="Q12" s="5"/>
    </row>
    <row r="13" spans="1:20" s="3" customFormat="1" ht="15" customHeight="1" x14ac:dyDescent="0.2">
      <c r="A13" s="6"/>
      <c r="B13" s="23" t="s">
        <v>5</v>
      </c>
      <c r="C13" s="24" t="s">
        <v>6</v>
      </c>
      <c r="D13" s="24" t="s">
        <v>7</v>
      </c>
      <c r="E13" s="24" t="s">
        <v>8</v>
      </c>
      <c r="F13" s="24" t="s">
        <v>9</v>
      </c>
      <c r="G13" s="24" t="s">
        <v>10</v>
      </c>
      <c r="H13" s="24" t="s">
        <v>11</v>
      </c>
      <c r="I13" s="16"/>
      <c r="J13" s="23" t="s">
        <v>5</v>
      </c>
      <c r="K13" s="24" t="s">
        <v>6</v>
      </c>
      <c r="L13" s="24" t="s">
        <v>7</v>
      </c>
      <c r="M13" s="24" t="s">
        <v>8</v>
      </c>
      <c r="N13" s="24" t="s">
        <v>9</v>
      </c>
      <c r="O13" s="24" t="s">
        <v>10</v>
      </c>
      <c r="P13" s="51" t="s">
        <v>11</v>
      </c>
      <c r="Q13" s="6"/>
    </row>
    <row r="14" spans="1:20" ht="24.95" customHeight="1" x14ac:dyDescent="0.2">
      <c r="A14" s="4"/>
      <c r="B14" s="25">
        <v>1</v>
      </c>
      <c r="C14" s="7"/>
      <c r="D14" s="8"/>
      <c r="E14" s="9"/>
      <c r="F14" s="9"/>
      <c r="G14" s="9"/>
      <c r="H14" s="26">
        <f>SUM(E14:G14)</f>
        <v>0</v>
      </c>
      <c r="I14" s="16"/>
      <c r="J14" s="25">
        <v>1</v>
      </c>
      <c r="K14" s="7"/>
      <c r="L14" s="8"/>
      <c r="M14" s="9"/>
      <c r="N14" s="9"/>
      <c r="O14" s="9"/>
      <c r="P14" s="52">
        <f>SUM(M14:O14)</f>
        <v>0</v>
      </c>
      <c r="Q14" s="4"/>
    </row>
    <row r="15" spans="1:20" ht="24.95" customHeight="1" x14ac:dyDescent="0.2">
      <c r="A15" s="4"/>
      <c r="B15" s="25">
        <v>2</v>
      </c>
      <c r="C15" s="7"/>
      <c r="D15" s="8"/>
      <c r="E15" s="9"/>
      <c r="F15" s="9"/>
      <c r="G15" s="9"/>
      <c r="H15" s="26">
        <f>SUM(E15:G15)</f>
        <v>0</v>
      </c>
      <c r="I15" s="16"/>
      <c r="J15" s="25">
        <v>2</v>
      </c>
      <c r="K15" s="7"/>
      <c r="L15" s="8"/>
      <c r="M15" s="9"/>
      <c r="N15" s="9"/>
      <c r="O15" s="9"/>
      <c r="P15" s="52">
        <f>SUM(M15:O15)</f>
        <v>0</v>
      </c>
      <c r="Q15" s="4"/>
    </row>
    <row r="16" spans="1:20" ht="24.95" customHeight="1" x14ac:dyDescent="0.2">
      <c r="A16" s="4"/>
      <c r="B16" s="25">
        <v>3</v>
      </c>
      <c r="C16" s="7"/>
      <c r="D16" s="8"/>
      <c r="E16" s="9"/>
      <c r="F16" s="9"/>
      <c r="G16" s="9"/>
      <c r="H16" s="26">
        <f>SUM(E16:G16)</f>
        <v>0</v>
      </c>
      <c r="I16" s="16"/>
      <c r="J16" s="25">
        <v>3</v>
      </c>
      <c r="K16" s="7"/>
      <c r="L16" s="8"/>
      <c r="M16" s="9"/>
      <c r="N16" s="9"/>
      <c r="O16" s="9"/>
      <c r="P16" s="52">
        <f>SUM(M16:O16)</f>
        <v>0</v>
      </c>
      <c r="Q16" s="4"/>
    </row>
    <row r="17" spans="1:17" ht="24.95" customHeight="1" x14ac:dyDescent="0.2">
      <c r="A17" s="4"/>
      <c r="B17" s="69" t="s">
        <v>12</v>
      </c>
      <c r="C17" s="70"/>
      <c r="D17" s="70"/>
      <c r="E17" s="70"/>
      <c r="F17" s="70"/>
      <c r="G17" s="70"/>
      <c r="H17" s="27">
        <f>SUM(H14:H16)</f>
        <v>0</v>
      </c>
      <c r="I17" s="16"/>
      <c r="J17" s="69" t="s">
        <v>12</v>
      </c>
      <c r="K17" s="70"/>
      <c r="L17" s="70"/>
      <c r="M17" s="70"/>
      <c r="N17" s="70"/>
      <c r="O17" s="70"/>
      <c r="P17" s="53">
        <f>SUM(P14:P16)</f>
        <v>0</v>
      </c>
      <c r="Q17" s="4"/>
    </row>
    <row r="18" spans="1:17" ht="24.95" customHeight="1" x14ac:dyDescent="0.2">
      <c r="A18" s="4"/>
      <c r="B18" s="91" t="s">
        <v>63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Q18" s="4"/>
    </row>
    <row r="19" spans="1:17" ht="24.95" customHeight="1" x14ac:dyDescent="0.2">
      <c r="A19" s="4"/>
      <c r="B19" s="25">
        <v>4</v>
      </c>
      <c r="C19" s="7"/>
      <c r="D19" s="8"/>
      <c r="E19" s="9"/>
      <c r="F19" s="9"/>
      <c r="G19" s="9"/>
      <c r="H19" s="26">
        <f>SUM(E19:G19)</f>
        <v>0</v>
      </c>
      <c r="I19" s="16"/>
      <c r="J19" s="25">
        <v>4</v>
      </c>
      <c r="K19" s="7"/>
      <c r="L19" s="8"/>
      <c r="M19" s="9"/>
      <c r="N19" s="9"/>
      <c r="O19" s="9"/>
      <c r="P19" s="52">
        <f>SUM(M19:O19)</f>
        <v>0</v>
      </c>
      <c r="Q19" s="4"/>
    </row>
    <row r="20" spans="1:17" ht="24.95" customHeight="1" x14ac:dyDescent="0.2">
      <c r="A20" s="4"/>
      <c r="B20" s="25">
        <v>5</v>
      </c>
      <c r="C20" s="7"/>
      <c r="D20" s="8"/>
      <c r="E20" s="9"/>
      <c r="F20" s="9"/>
      <c r="G20" s="9"/>
      <c r="H20" s="26">
        <f>SUM(E20:G20)</f>
        <v>0</v>
      </c>
      <c r="I20" s="16"/>
      <c r="J20" s="25">
        <v>5</v>
      </c>
      <c r="K20" s="7"/>
      <c r="L20" s="8"/>
      <c r="M20" s="9"/>
      <c r="N20" s="9"/>
      <c r="O20" s="9"/>
      <c r="P20" s="52">
        <f>SUM(M20:O20)</f>
        <v>0</v>
      </c>
      <c r="Q20" s="4"/>
    </row>
    <row r="21" spans="1:17" ht="24.95" customHeight="1" x14ac:dyDescent="0.2">
      <c r="A21" s="4"/>
      <c r="B21" s="28"/>
      <c r="C21" s="29"/>
      <c r="D21" s="29"/>
      <c r="E21" s="29"/>
      <c r="F21" s="29"/>
      <c r="G21" s="29"/>
      <c r="H21" s="30"/>
      <c r="I21" s="10"/>
      <c r="J21" s="30"/>
      <c r="K21" s="29"/>
      <c r="L21" s="29"/>
      <c r="M21" s="29"/>
      <c r="N21" s="29"/>
      <c r="O21" s="29"/>
      <c r="P21" s="31"/>
      <c r="Q21" s="4"/>
    </row>
    <row r="22" spans="1:17" ht="24.95" hidden="1" customHeight="1" x14ac:dyDescent="0.2">
      <c r="A22" s="4"/>
      <c r="B22" s="32"/>
      <c r="C22" s="33"/>
      <c r="D22" s="33"/>
      <c r="E22" s="33"/>
      <c r="F22" s="33"/>
      <c r="G22" s="33"/>
      <c r="H22" s="34">
        <f>IF(H21&gt;J21,3,IF(H21=J21,1,""))</f>
        <v>1</v>
      </c>
      <c r="I22" s="10"/>
      <c r="J22" s="34">
        <f>IF(J21&gt;H21,3,IF(J21=H21,1,""))</f>
        <v>1</v>
      </c>
      <c r="K22" s="35"/>
      <c r="L22" s="35"/>
      <c r="M22" s="35"/>
      <c r="N22" s="35"/>
      <c r="O22" s="35"/>
      <c r="P22" s="36"/>
      <c r="Q22" s="4"/>
    </row>
    <row r="23" spans="1:17" ht="24.95" hidden="1" customHeight="1" x14ac:dyDescent="0.2">
      <c r="A23" s="4"/>
      <c r="B23" s="32"/>
      <c r="C23" s="33"/>
      <c r="D23" s="33"/>
      <c r="E23" s="33"/>
      <c r="F23" s="33"/>
      <c r="G23" s="33"/>
      <c r="H23" s="37" t="e">
        <f>#REF!+H21</f>
        <v>#REF!</v>
      </c>
      <c r="I23" s="10"/>
      <c r="J23" s="37" t="e">
        <f>#REF!+J21</f>
        <v>#REF!</v>
      </c>
      <c r="K23" s="35"/>
      <c r="L23" s="35"/>
      <c r="M23" s="35"/>
      <c r="N23" s="35"/>
      <c r="O23" s="35"/>
      <c r="P23" s="36"/>
      <c r="Q23" s="4"/>
    </row>
    <row r="24" spans="1:17" ht="24.95" hidden="1" customHeight="1" x14ac:dyDescent="0.2">
      <c r="A24" s="4"/>
      <c r="B24" s="32"/>
      <c r="C24" s="33"/>
      <c r="D24" s="33"/>
      <c r="E24" s="33"/>
      <c r="F24" s="33"/>
      <c r="G24" s="33"/>
      <c r="H24" s="37" t="e">
        <f>IF(#REF!&gt;#REF!,1,0)</f>
        <v>#REF!</v>
      </c>
      <c r="I24" s="10"/>
      <c r="J24" s="37" t="e">
        <f>IF(#REF!&gt;#REF!,1,0)</f>
        <v>#REF!</v>
      </c>
      <c r="K24" s="35"/>
      <c r="L24" s="35"/>
      <c r="M24" s="35"/>
      <c r="N24" s="35"/>
      <c r="O24" s="35"/>
      <c r="P24" s="36"/>
      <c r="Q24" s="4"/>
    </row>
    <row r="25" spans="1:17" ht="26.25" x14ac:dyDescent="0.2">
      <c r="A25" s="4"/>
      <c r="B25" s="38"/>
      <c r="C25" s="39" t="s">
        <v>19</v>
      </c>
      <c r="D25" s="85">
        <f>D11</f>
        <v>0</v>
      </c>
      <c r="E25" s="85"/>
      <c r="F25" s="85"/>
      <c r="G25" s="4"/>
      <c r="H25" s="40">
        <f>IF(H17&gt;P17,2,IF(H17=P17,1,0))</f>
        <v>1</v>
      </c>
      <c r="I25" s="4"/>
      <c r="J25" s="4"/>
      <c r="K25" s="4"/>
      <c r="L25" s="4"/>
      <c r="M25" s="4"/>
      <c r="N25" s="4"/>
      <c r="O25" s="4"/>
      <c r="P25" s="41"/>
      <c r="Q25" s="4"/>
    </row>
    <row r="26" spans="1:17" ht="15" customHeight="1" x14ac:dyDescent="0.2">
      <c r="A26" s="4"/>
      <c r="B26" s="38"/>
      <c r="C26" s="3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1"/>
      <c r="Q26" s="4"/>
    </row>
    <row r="27" spans="1:17" ht="24.95" customHeight="1" x14ac:dyDescent="0.2">
      <c r="A27" s="4"/>
      <c r="B27" s="38"/>
      <c r="C27" s="39" t="s">
        <v>20</v>
      </c>
      <c r="D27" s="85">
        <f>L11</f>
        <v>0</v>
      </c>
      <c r="E27" s="85"/>
      <c r="F27" s="85"/>
      <c r="G27" s="4"/>
      <c r="H27" s="40">
        <f>IF(P17&gt;H17,2,IF(P17=H17,1,0))</f>
        <v>1</v>
      </c>
      <c r="I27" s="4"/>
      <c r="J27" s="4"/>
      <c r="K27" s="42"/>
      <c r="L27" s="42"/>
      <c r="M27" s="42"/>
      <c r="N27" s="42"/>
      <c r="O27" s="42"/>
      <c r="P27" s="43"/>
      <c r="Q27" s="4"/>
    </row>
    <row r="28" spans="1:17" ht="16.5" thickBot="1" x14ac:dyDescent="0.25">
      <c r="A28" s="4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"/>
    </row>
    <row r="29" spans="1:17" x14ac:dyDescent="0.2">
      <c r="A29" s="4"/>
      <c r="B29" s="68"/>
      <c r="C29" s="82"/>
      <c r="D29" s="82"/>
      <c r="E29" s="82"/>
      <c r="F29" s="82"/>
      <c r="G29" s="82"/>
      <c r="H29" s="82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">
      <c r="A30" s="4"/>
      <c r="B30" s="20"/>
      <c r="C30" s="4"/>
      <c r="D30" s="4"/>
      <c r="E30" s="4"/>
      <c r="F30" s="4"/>
      <c r="G30" s="4"/>
      <c r="H30" s="4"/>
      <c r="I30" s="4"/>
      <c r="J30" s="68" t="s">
        <v>13</v>
      </c>
      <c r="K30" s="68"/>
      <c r="L30" s="68"/>
      <c r="M30" s="68"/>
      <c r="N30" s="68"/>
      <c r="O30" s="68"/>
      <c r="P30" s="68"/>
      <c r="Q30" s="4"/>
    </row>
    <row r="31" spans="1:17" ht="15.75" customHeight="1" x14ac:dyDescent="0.2">
      <c r="A31" s="4"/>
      <c r="B31" s="83" t="s">
        <v>16</v>
      </c>
      <c r="C31" s="84"/>
      <c r="D31" s="84"/>
      <c r="E31" s="84"/>
      <c r="F31" s="84"/>
      <c r="G31" s="84"/>
      <c r="H31" s="84"/>
      <c r="I31" s="4"/>
      <c r="J31" s="68" t="s">
        <v>18</v>
      </c>
      <c r="K31" s="68"/>
      <c r="L31" s="68"/>
      <c r="M31" s="68"/>
      <c r="N31" s="68"/>
      <c r="O31" s="68"/>
      <c r="P31" s="68"/>
      <c r="Q31" s="4"/>
    </row>
    <row r="32" spans="1:17" ht="15.75" customHeight="1" x14ac:dyDescent="0.2">
      <c r="A32" s="4"/>
      <c r="B32" s="84"/>
      <c r="C32" s="84"/>
      <c r="D32" s="84"/>
      <c r="E32" s="84"/>
      <c r="F32" s="84"/>
      <c r="G32" s="84"/>
      <c r="H32" s="84"/>
      <c r="I32" s="4"/>
      <c r="J32" s="20"/>
      <c r="K32" s="20"/>
      <c r="L32" s="20"/>
      <c r="M32" s="20"/>
      <c r="N32" s="20"/>
      <c r="O32" s="20"/>
      <c r="P32" s="20"/>
      <c r="Q32" s="4"/>
    </row>
    <row r="33" spans="1:24" ht="15.75" customHeight="1" thickBot="1" x14ac:dyDescent="0.25">
      <c r="A33" s="4"/>
      <c r="B33" s="84"/>
      <c r="C33" s="84"/>
      <c r="D33" s="84"/>
      <c r="E33" s="84"/>
      <c r="F33" s="84"/>
      <c r="G33" s="84"/>
      <c r="H33" s="84"/>
      <c r="I33" s="4"/>
      <c r="J33" s="47"/>
      <c r="K33" s="47"/>
      <c r="L33" s="47"/>
      <c r="M33" s="20"/>
      <c r="N33" s="47"/>
      <c r="O33" s="47"/>
      <c r="P33" s="47"/>
      <c r="Q33" s="4"/>
    </row>
    <row r="34" spans="1:24" ht="15.75" customHeight="1" x14ac:dyDescent="0.2">
      <c r="A34" s="4"/>
      <c r="B34" s="84"/>
      <c r="C34" s="84"/>
      <c r="D34" s="84"/>
      <c r="E34" s="84"/>
      <c r="F34" s="84"/>
      <c r="G34" s="84"/>
      <c r="H34" s="84"/>
      <c r="I34" s="4"/>
      <c r="J34" s="48" t="s">
        <v>0</v>
      </c>
      <c r="K34" s="20"/>
      <c r="L34" s="20"/>
      <c r="M34" s="20"/>
      <c r="N34" s="20"/>
      <c r="O34" s="20" t="s">
        <v>1</v>
      </c>
      <c r="P34" s="20"/>
      <c r="Q34" s="4"/>
    </row>
    <row r="35" spans="1:24" x14ac:dyDescent="0.2">
      <c r="A35" s="4"/>
      <c r="B35" s="80"/>
      <c r="C35" s="80"/>
      <c r="D35" s="81"/>
      <c r="E35" s="81"/>
      <c r="F35" s="81"/>
      <c r="G35" s="81"/>
      <c r="H35" s="49"/>
      <c r="I35" s="4"/>
      <c r="J35" s="4"/>
      <c r="K35" s="4"/>
      <c r="L35" s="4"/>
      <c r="M35" s="4"/>
      <c r="N35" s="4"/>
      <c r="O35" s="4"/>
      <c r="P35" s="4"/>
      <c r="Q35" s="4"/>
    </row>
    <row r="38" spans="1:24" hidden="1" x14ac:dyDescent="0.2">
      <c r="B38" s="54"/>
      <c r="D38" s="4"/>
      <c r="E38" s="4" t="s">
        <v>24</v>
      </c>
      <c r="F38" s="4"/>
      <c r="G38" s="4"/>
      <c r="H38" s="4"/>
      <c r="I38" s="4" t="s">
        <v>25</v>
      </c>
      <c r="J38" s="4"/>
      <c r="K38" s="4" t="s">
        <v>26</v>
      </c>
      <c r="L38" s="4" t="s">
        <v>66</v>
      </c>
      <c r="M38" s="4" t="s">
        <v>27</v>
      </c>
      <c r="N38" s="4"/>
      <c r="O38" s="4" t="s">
        <v>23</v>
      </c>
      <c r="P38" s="4"/>
      <c r="Q38" s="4" t="s">
        <v>62</v>
      </c>
    </row>
    <row r="39" spans="1:24" hidden="1" x14ac:dyDescent="0.2">
      <c r="B39" s="20"/>
      <c r="C39" s="4"/>
      <c r="D39" s="4"/>
      <c r="E39" s="4"/>
      <c r="F39" s="4"/>
      <c r="G39" s="4"/>
      <c r="H39" s="4"/>
      <c r="I39" s="4"/>
      <c r="J39" s="4"/>
      <c r="K39" s="4"/>
      <c r="L39" s="59"/>
      <c r="M39" s="19"/>
      <c r="N39" s="4"/>
      <c r="O39" s="4"/>
      <c r="P39" s="4"/>
    </row>
    <row r="40" spans="1:24" ht="13.5" hidden="1" x14ac:dyDescent="0.25">
      <c r="B40" s="4"/>
      <c r="C40" s="62" t="str">
        <f>CONCATENATE(U40," ",V40," ",W40," ",X40," ",Y40," ",Z40," ",AA40)</f>
        <v xml:space="preserve">Akams SV 1899 1   </v>
      </c>
      <c r="D40">
        <f>S40</f>
        <v>715</v>
      </c>
      <c r="F40">
        <f>T40</f>
        <v>715002</v>
      </c>
      <c r="G40" s="64" t="str">
        <f>VLOOKUP(D40,L$56:N$77,2)</f>
        <v>Schützengau Oberallgäu</v>
      </c>
      <c r="H40" s="64"/>
      <c r="I40" s="64"/>
      <c r="J40" s="64" t="s">
        <v>29</v>
      </c>
      <c r="K40" s="4">
        <v>1</v>
      </c>
      <c r="L40" s="60">
        <v>2024</v>
      </c>
      <c r="M40" s="19" t="s">
        <v>60</v>
      </c>
      <c r="N40" s="4"/>
      <c r="O40" s="4">
        <v>1</v>
      </c>
      <c r="P40" s="4"/>
      <c r="Q40" s="56"/>
      <c r="S40">
        <v>715</v>
      </c>
      <c r="T40">
        <v>715002</v>
      </c>
      <c r="U40" t="s">
        <v>94</v>
      </c>
      <c r="V40" t="s">
        <v>68</v>
      </c>
      <c r="W40">
        <v>1899</v>
      </c>
      <c r="X40">
        <v>1</v>
      </c>
    </row>
    <row r="41" spans="1:24" ht="13.5" hidden="1" x14ac:dyDescent="0.25">
      <c r="B41" s="4"/>
      <c r="C41" s="62" t="str">
        <f t="shared" ref="C41:C104" si="0">CONCATENATE(U41," ",V41," ",W41," ",X41," ",Y41," ",Z41," ",AA41)</f>
        <v xml:space="preserve">Apfeltrang Adlerschützen 1    </v>
      </c>
      <c r="D41">
        <f t="shared" ref="D41:D104" si="1">S41</f>
        <v>710</v>
      </c>
      <c r="F41">
        <f t="shared" ref="F41:F104" si="2">T41</f>
        <v>710002</v>
      </c>
      <c r="G41" s="64" t="str">
        <f t="shared" ref="G41:G104" si="3">VLOOKUP(D41,L$56:N$77,2)</f>
        <v>Schützengau Kaufbeuren-Marktoberdorf</v>
      </c>
      <c r="H41" s="64"/>
      <c r="I41" s="64"/>
      <c r="J41" s="64" t="s">
        <v>31</v>
      </c>
      <c r="K41" s="4">
        <v>2</v>
      </c>
      <c r="L41" s="61">
        <v>2025</v>
      </c>
      <c r="M41" s="19" t="s">
        <v>61</v>
      </c>
      <c r="N41" s="4"/>
      <c r="O41" s="4">
        <v>2</v>
      </c>
      <c r="P41" s="4"/>
      <c r="Q41" s="56"/>
      <c r="S41">
        <v>710</v>
      </c>
      <c r="T41">
        <v>710002</v>
      </c>
      <c r="U41" t="s">
        <v>148</v>
      </c>
      <c r="V41" t="s">
        <v>149</v>
      </c>
      <c r="W41">
        <v>1</v>
      </c>
    </row>
    <row r="42" spans="1:24" ht="13.5" hidden="1" x14ac:dyDescent="0.25">
      <c r="B42" s="4"/>
      <c r="C42" s="62" t="str">
        <f t="shared" si="0"/>
        <v xml:space="preserve">Asbach-Bäumenheim VSG 1900 1   </v>
      </c>
      <c r="D42">
        <f t="shared" si="1"/>
        <v>706</v>
      </c>
      <c r="F42">
        <f t="shared" si="2"/>
        <v>706002</v>
      </c>
      <c r="G42" s="64" t="str">
        <f t="shared" si="3"/>
        <v>Schützengau Donau-Ries</v>
      </c>
      <c r="H42" s="64"/>
      <c r="I42" s="64"/>
      <c r="J42" s="64" t="s">
        <v>33</v>
      </c>
      <c r="K42" s="4">
        <v>3</v>
      </c>
      <c r="L42" s="60">
        <v>2026</v>
      </c>
      <c r="M42" s="4"/>
      <c r="N42" s="4"/>
      <c r="O42" s="4">
        <v>3</v>
      </c>
      <c r="P42" s="4"/>
      <c r="Q42" s="56"/>
      <c r="S42">
        <v>706</v>
      </c>
      <c r="T42">
        <v>706002</v>
      </c>
      <c r="U42" t="s">
        <v>155</v>
      </c>
      <c r="V42" t="s">
        <v>156</v>
      </c>
      <c r="W42">
        <v>1900</v>
      </c>
      <c r="X42">
        <v>1</v>
      </c>
    </row>
    <row r="43" spans="1:24" ht="13.5" hidden="1" x14ac:dyDescent="0.25">
      <c r="B43" s="4"/>
      <c r="C43" s="62" t="str">
        <f t="shared" si="0"/>
        <v xml:space="preserve">Augsburg Altstadt 1    </v>
      </c>
      <c r="D43">
        <f t="shared" si="1"/>
        <v>702</v>
      </c>
      <c r="F43">
        <f t="shared" si="2"/>
        <v>702007</v>
      </c>
      <c r="G43" s="64" t="str">
        <f t="shared" si="3"/>
        <v>Schützengau Augsburg</v>
      </c>
      <c r="H43" s="64"/>
      <c r="I43" s="64"/>
      <c r="J43" s="64" t="s">
        <v>35</v>
      </c>
      <c r="K43" s="4">
        <v>4</v>
      </c>
      <c r="L43" s="61">
        <v>2027</v>
      </c>
      <c r="M43" s="4"/>
      <c r="N43" s="4"/>
      <c r="O43" s="4">
        <v>4</v>
      </c>
      <c r="P43" s="4"/>
      <c r="Q43" s="56"/>
      <c r="S43">
        <v>702</v>
      </c>
      <c r="T43">
        <v>702007</v>
      </c>
      <c r="U43" t="s">
        <v>138</v>
      </c>
      <c r="V43" t="s">
        <v>139</v>
      </c>
      <c r="W43">
        <v>1</v>
      </c>
    </row>
    <row r="44" spans="1:24" ht="13.5" hidden="1" x14ac:dyDescent="0.25">
      <c r="B44" s="4"/>
      <c r="C44" s="62" t="str">
        <f t="shared" si="0"/>
        <v xml:space="preserve">Bachhagel SG Hubertus 1   </v>
      </c>
      <c r="D44">
        <f t="shared" si="1"/>
        <v>705</v>
      </c>
      <c r="F44">
        <f t="shared" si="2"/>
        <v>705003</v>
      </c>
      <c r="G44" s="64" t="str">
        <f t="shared" si="3"/>
        <v>Schützengau Donau-Brenz</v>
      </c>
      <c r="H44" s="64"/>
      <c r="I44" s="64"/>
      <c r="J44" s="64" t="s">
        <v>37</v>
      </c>
      <c r="K44" s="4"/>
      <c r="L44" s="60">
        <v>2028</v>
      </c>
      <c r="M44" s="4"/>
      <c r="N44" s="4"/>
      <c r="O44" s="4">
        <v>5</v>
      </c>
      <c r="P44" s="4"/>
      <c r="Q44" s="56"/>
      <c r="S44">
        <v>705</v>
      </c>
      <c r="T44">
        <v>705003</v>
      </c>
      <c r="U44" t="s">
        <v>128</v>
      </c>
      <c r="V44" t="s">
        <v>70</v>
      </c>
      <c r="W44" t="s">
        <v>67</v>
      </c>
      <c r="X44">
        <v>1</v>
      </c>
    </row>
    <row r="45" spans="1:24" ht="13.5" hidden="1" x14ac:dyDescent="0.25">
      <c r="B45" s="4"/>
      <c r="C45" s="62" t="str">
        <f t="shared" si="0"/>
        <v xml:space="preserve">Bachhagel SG Hubertus 2   </v>
      </c>
      <c r="D45">
        <f t="shared" si="1"/>
        <v>705</v>
      </c>
      <c r="F45">
        <f t="shared" si="2"/>
        <v>705003</v>
      </c>
      <c r="G45" s="64" t="str">
        <f t="shared" si="3"/>
        <v>Schützengau Donau-Brenz</v>
      </c>
      <c r="H45" s="64"/>
      <c r="I45" s="64"/>
      <c r="J45" s="64" t="s">
        <v>39</v>
      </c>
      <c r="K45" s="4"/>
      <c r="L45" s="4"/>
      <c r="M45" s="4"/>
      <c r="N45" s="4"/>
      <c r="O45" s="4">
        <v>6</v>
      </c>
      <c r="P45" s="4"/>
      <c r="Q45" s="56"/>
      <c r="S45">
        <v>705</v>
      </c>
      <c r="T45">
        <v>705003</v>
      </c>
      <c r="U45" t="s">
        <v>128</v>
      </c>
      <c r="V45" t="s">
        <v>70</v>
      </c>
      <c r="W45" t="s">
        <v>67</v>
      </c>
      <c r="X45">
        <v>2</v>
      </c>
    </row>
    <row r="46" spans="1:24" ht="13.5" hidden="1" x14ac:dyDescent="0.25">
      <c r="B46" s="4"/>
      <c r="C46" s="62" t="str">
        <f t="shared" si="0"/>
        <v xml:space="preserve">Billenhausen SV 1    </v>
      </c>
      <c r="D46">
        <f t="shared" si="1"/>
        <v>711</v>
      </c>
      <c r="F46">
        <f t="shared" si="2"/>
        <v>711007</v>
      </c>
      <c r="G46" s="64" t="str">
        <f t="shared" si="3"/>
        <v>Schützengau Krumbach</v>
      </c>
      <c r="H46" s="64"/>
      <c r="I46" s="64"/>
      <c r="J46" s="64" t="s">
        <v>41</v>
      </c>
      <c r="K46" s="4"/>
      <c r="L46" s="4"/>
      <c r="M46" s="4"/>
      <c r="N46" s="4"/>
      <c r="O46" s="4">
        <v>7</v>
      </c>
      <c r="P46" s="4"/>
      <c r="Q46" s="56"/>
      <c r="S46">
        <v>711</v>
      </c>
      <c r="T46">
        <v>711007</v>
      </c>
      <c r="U46" t="s">
        <v>118</v>
      </c>
      <c r="V46" t="s">
        <v>68</v>
      </c>
      <c r="W46">
        <v>1</v>
      </c>
    </row>
    <row r="47" spans="1:24" ht="13.5" hidden="1" x14ac:dyDescent="0.25">
      <c r="B47" s="4"/>
      <c r="C47" s="62" t="str">
        <f t="shared" si="0"/>
        <v xml:space="preserve">Bissingen Kesseltal 1    </v>
      </c>
      <c r="D47">
        <f t="shared" si="1"/>
        <v>706</v>
      </c>
      <c r="F47">
        <f t="shared" si="2"/>
        <v>706005</v>
      </c>
      <c r="G47" s="64" t="str">
        <f t="shared" si="3"/>
        <v>Schützengau Donau-Ries</v>
      </c>
      <c r="H47" s="64"/>
      <c r="I47" s="64"/>
      <c r="J47" s="64" t="s">
        <v>43</v>
      </c>
      <c r="K47" s="4"/>
      <c r="L47" s="4"/>
      <c r="M47" s="4"/>
      <c r="N47" s="4"/>
      <c r="O47" s="4"/>
      <c r="P47" s="4"/>
      <c r="Q47" s="56"/>
      <c r="S47">
        <v>706</v>
      </c>
      <c r="T47">
        <v>706005</v>
      </c>
      <c r="U47" t="s">
        <v>126</v>
      </c>
      <c r="V47" t="s">
        <v>125</v>
      </c>
      <c r="W47">
        <v>1</v>
      </c>
    </row>
    <row r="48" spans="1:24" ht="13.5" hidden="1" x14ac:dyDescent="0.25">
      <c r="B48" s="4"/>
      <c r="C48" s="62" t="str">
        <f t="shared" si="0"/>
        <v xml:space="preserve">Blaichach Kgl.priv.SG 1870 1   </v>
      </c>
      <c r="D48">
        <f t="shared" si="1"/>
        <v>715</v>
      </c>
      <c r="F48">
        <f t="shared" si="2"/>
        <v>715006</v>
      </c>
      <c r="G48" s="64" t="str">
        <f t="shared" si="3"/>
        <v>Schützengau Oberallgäu</v>
      </c>
      <c r="H48" s="64"/>
      <c r="I48" s="64"/>
      <c r="J48" s="64" t="s">
        <v>45</v>
      </c>
      <c r="K48" s="4"/>
      <c r="L48" s="4"/>
      <c r="M48" s="4"/>
      <c r="N48" s="4"/>
      <c r="O48" s="4"/>
      <c r="P48" s="4"/>
      <c r="Q48" s="56"/>
      <c r="S48">
        <v>715</v>
      </c>
      <c r="T48">
        <v>715006</v>
      </c>
      <c r="U48" t="s">
        <v>146</v>
      </c>
      <c r="V48" t="s">
        <v>75</v>
      </c>
      <c r="W48">
        <v>1870</v>
      </c>
      <c r="X48">
        <v>1</v>
      </c>
    </row>
    <row r="49" spans="2:25" ht="13.5" hidden="1" x14ac:dyDescent="0.25">
      <c r="B49" s="4"/>
      <c r="C49" s="62" t="str">
        <f t="shared" si="0"/>
        <v xml:space="preserve">Blöcktach Schwarzenburg 1    </v>
      </c>
      <c r="D49">
        <f t="shared" si="1"/>
        <v>710</v>
      </c>
      <c r="F49">
        <f t="shared" si="2"/>
        <v>710011</v>
      </c>
      <c r="G49" s="64" t="str">
        <f t="shared" si="3"/>
        <v>Schützengau Kaufbeuren-Marktoberdorf</v>
      </c>
      <c r="H49" s="64"/>
      <c r="I49" s="64"/>
      <c r="J49" s="64" t="s">
        <v>47</v>
      </c>
      <c r="K49" s="4"/>
      <c r="L49" s="4"/>
      <c r="M49" s="4"/>
      <c r="N49" s="4"/>
      <c r="O49" s="4"/>
      <c r="P49" s="4"/>
      <c r="Q49" s="56"/>
      <c r="S49">
        <v>710</v>
      </c>
      <c r="T49">
        <v>710011</v>
      </c>
      <c r="U49" t="s">
        <v>100</v>
      </c>
      <c r="V49" t="s">
        <v>77</v>
      </c>
      <c r="W49">
        <v>1</v>
      </c>
    </row>
    <row r="50" spans="2:25" ht="13.5" hidden="1" x14ac:dyDescent="0.25">
      <c r="B50" s="4"/>
      <c r="C50" s="62" t="str">
        <f t="shared" si="0"/>
        <v xml:space="preserve">Böllersch. d. Schützengilde Deuchelried 1  </v>
      </c>
      <c r="D50">
        <f t="shared" si="1"/>
        <v>723</v>
      </c>
      <c r="F50">
        <f t="shared" si="2"/>
        <v>723032</v>
      </c>
      <c r="G50" s="64" t="str">
        <f t="shared" si="3"/>
        <v>Schützengau Westallgäu</v>
      </c>
      <c r="H50" s="64"/>
      <c r="I50" s="64"/>
      <c r="J50" s="64"/>
      <c r="K50" s="4"/>
      <c r="L50" s="4"/>
      <c r="M50" s="4"/>
      <c r="N50" s="4"/>
      <c r="O50" s="4"/>
      <c r="P50" s="4"/>
      <c r="Q50" s="56"/>
      <c r="S50">
        <v>723</v>
      </c>
      <c r="T50">
        <v>723032</v>
      </c>
      <c r="U50" t="s">
        <v>84</v>
      </c>
      <c r="V50" t="s">
        <v>85</v>
      </c>
      <c r="W50" t="s">
        <v>86</v>
      </c>
      <c r="X50" t="s">
        <v>64</v>
      </c>
      <c r="Y50">
        <v>1</v>
      </c>
    </row>
    <row r="51" spans="2:25" ht="13.5" hidden="1" x14ac:dyDescent="0.25">
      <c r="B51" s="4"/>
      <c r="C51" s="62" t="str">
        <f t="shared" si="0"/>
        <v xml:space="preserve">Breitenthal SV 1886 1   </v>
      </c>
      <c r="D51">
        <f t="shared" si="1"/>
        <v>711</v>
      </c>
      <c r="F51">
        <f t="shared" si="2"/>
        <v>711008</v>
      </c>
      <c r="G51" s="64" t="str">
        <f t="shared" si="3"/>
        <v>Schützengau Krumbach</v>
      </c>
      <c r="H51" s="64"/>
      <c r="I51" s="64"/>
      <c r="J51" s="64"/>
      <c r="K51" s="4"/>
      <c r="L51" s="4"/>
      <c r="M51" s="4"/>
      <c r="N51" s="4"/>
      <c r="O51" s="4"/>
      <c r="P51" s="4"/>
      <c r="Q51" s="56"/>
      <c r="S51">
        <v>711</v>
      </c>
      <c r="T51">
        <v>711008</v>
      </c>
      <c r="U51" t="s">
        <v>111</v>
      </c>
      <c r="V51" t="s">
        <v>68</v>
      </c>
      <c r="W51">
        <v>1886</v>
      </c>
      <c r="X51">
        <v>1</v>
      </c>
    </row>
    <row r="52" spans="2:25" ht="13.5" hidden="1" x14ac:dyDescent="0.25">
      <c r="B52" s="4"/>
      <c r="C52" s="62" t="str">
        <f t="shared" si="0"/>
        <v xml:space="preserve">Bühl Edelweiß 1    </v>
      </c>
      <c r="D52">
        <f t="shared" si="1"/>
        <v>707</v>
      </c>
      <c r="F52">
        <f t="shared" si="2"/>
        <v>707003</v>
      </c>
      <c r="G52" s="64" t="str">
        <f t="shared" si="3"/>
        <v>Schützengau Günzburg</v>
      </c>
      <c r="H52" s="64"/>
      <c r="I52" s="64"/>
      <c r="J52" s="64"/>
      <c r="K52" s="4"/>
      <c r="L52" s="4"/>
      <c r="M52" s="4"/>
      <c r="N52" s="4"/>
      <c r="O52" s="4"/>
      <c r="P52" s="4"/>
      <c r="Q52" s="56"/>
      <c r="S52">
        <v>707</v>
      </c>
      <c r="T52">
        <v>707003</v>
      </c>
      <c r="U52" t="s">
        <v>107</v>
      </c>
      <c r="V52" t="s">
        <v>80</v>
      </c>
      <c r="W52">
        <v>1</v>
      </c>
    </row>
    <row r="53" spans="2:25" ht="13.5" hidden="1" x14ac:dyDescent="0.25">
      <c r="B53" s="4"/>
      <c r="C53" s="62" t="str">
        <f t="shared" si="0"/>
        <v xml:space="preserve">Bühl Edelweiß 2    </v>
      </c>
      <c r="D53">
        <f t="shared" si="1"/>
        <v>707</v>
      </c>
      <c r="F53">
        <f t="shared" si="2"/>
        <v>707003</v>
      </c>
      <c r="G53" s="64" t="str">
        <f t="shared" si="3"/>
        <v>Schützengau Günzburg</v>
      </c>
      <c r="H53" s="64"/>
      <c r="I53" s="64"/>
      <c r="J53" s="64"/>
      <c r="K53" s="4"/>
      <c r="L53" s="4"/>
      <c r="M53" s="4"/>
      <c r="N53" s="4"/>
      <c r="O53" s="4"/>
      <c r="P53" s="4"/>
      <c r="Q53" s="56"/>
      <c r="S53">
        <v>707</v>
      </c>
      <c r="T53">
        <v>707003</v>
      </c>
      <c r="U53" t="s">
        <v>107</v>
      </c>
      <c r="V53" t="s">
        <v>80</v>
      </c>
      <c r="W53">
        <v>2</v>
      </c>
    </row>
    <row r="54" spans="2:25" ht="13.5" hidden="1" x14ac:dyDescent="0.25">
      <c r="B54" s="4"/>
      <c r="C54" s="62" t="str">
        <f t="shared" si="0"/>
        <v xml:space="preserve">Burlafingen Schützenver. e.V. 1   </v>
      </c>
      <c r="D54">
        <f t="shared" si="1"/>
        <v>721</v>
      </c>
      <c r="F54">
        <f t="shared" si="2"/>
        <v>721001</v>
      </c>
      <c r="G54" s="64" t="str">
        <f t="shared" si="3"/>
        <v>Schützengau Neu-Ulm</v>
      </c>
      <c r="H54" s="64"/>
      <c r="I54" s="64"/>
      <c r="J54" s="64"/>
      <c r="K54" s="4"/>
      <c r="L54" s="4"/>
      <c r="M54" s="4"/>
      <c r="N54" s="4"/>
      <c r="O54" s="4"/>
      <c r="P54" s="4"/>
      <c r="Q54" s="56"/>
      <c r="S54">
        <v>721</v>
      </c>
      <c r="T54">
        <v>721001</v>
      </c>
      <c r="U54" t="s">
        <v>158</v>
      </c>
      <c r="V54" t="s">
        <v>159</v>
      </c>
      <c r="W54" t="s">
        <v>81</v>
      </c>
      <c r="X54">
        <v>1</v>
      </c>
    </row>
    <row r="55" spans="2:25" ht="13.5" hidden="1" x14ac:dyDescent="0.25">
      <c r="B55" s="4"/>
      <c r="C55" s="62" t="str">
        <f t="shared" si="0"/>
        <v xml:space="preserve">Derndorf Edelweiß 1    </v>
      </c>
      <c r="D55">
        <f t="shared" si="1"/>
        <v>720</v>
      </c>
      <c r="F55">
        <f t="shared" si="2"/>
        <v>720004</v>
      </c>
      <c r="G55" s="64" t="str">
        <f t="shared" si="3"/>
        <v>Schützengau Türkheim</v>
      </c>
      <c r="H55" s="64"/>
      <c r="I55" s="64"/>
      <c r="J55" s="64"/>
      <c r="K55" s="4"/>
      <c r="L55" s="4"/>
      <c r="M55" s="4"/>
      <c r="N55" s="4"/>
      <c r="O55" s="4"/>
      <c r="P55" s="4"/>
      <c r="Q55" s="56"/>
      <c r="S55">
        <v>720</v>
      </c>
      <c r="T55">
        <v>720004</v>
      </c>
      <c r="U55" t="s">
        <v>110</v>
      </c>
      <c r="V55" t="s">
        <v>80</v>
      </c>
      <c r="W55">
        <v>1</v>
      </c>
    </row>
    <row r="56" spans="2:25" ht="13.5" hidden="1" x14ac:dyDescent="0.25">
      <c r="B56" s="4"/>
      <c r="C56" s="62" t="str">
        <f t="shared" si="0"/>
        <v xml:space="preserve">Ebenhofen Die Rabensteiner 1   </v>
      </c>
      <c r="D56">
        <f t="shared" si="1"/>
        <v>710</v>
      </c>
      <c r="F56">
        <f t="shared" si="2"/>
        <v>710013</v>
      </c>
      <c r="G56" s="64" t="str">
        <f t="shared" si="3"/>
        <v>Schützengau Kaufbeuren-Marktoberdorf</v>
      </c>
      <c r="H56" s="64"/>
      <c r="I56" s="64"/>
      <c r="J56" s="64"/>
      <c r="K56" s="4"/>
      <c r="L56" s="65">
        <v>701</v>
      </c>
      <c r="M56" s="66" t="s">
        <v>28</v>
      </c>
      <c r="N56" s="4"/>
      <c r="O56" s="4"/>
      <c r="P56" s="4"/>
      <c r="Q56" s="56"/>
      <c r="S56">
        <v>710</v>
      </c>
      <c r="T56">
        <v>710013</v>
      </c>
      <c r="U56" t="s">
        <v>103</v>
      </c>
      <c r="V56" t="s">
        <v>73</v>
      </c>
      <c r="W56" t="s">
        <v>74</v>
      </c>
      <c r="X56">
        <v>1</v>
      </c>
    </row>
    <row r="57" spans="2:25" ht="13.5" hidden="1" x14ac:dyDescent="0.25">
      <c r="B57" s="4"/>
      <c r="C57" s="62" t="str">
        <f t="shared" si="0"/>
        <v xml:space="preserve">Ebersbach Eintracht 1    </v>
      </c>
      <c r="D57">
        <f t="shared" si="1"/>
        <v>710</v>
      </c>
      <c r="F57">
        <f t="shared" si="2"/>
        <v>710014</v>
      </c>
      <c r="G57" s="64" t="str">
        <f t="shared" si="3"/>
        <v>Schützengau Kaufbeuren-Marktoberdorf</v>
      </c>
      <c r="H57" s="64"/>
      <c r="I57" s="64"/>
      <c r="J57" s="64"/>
      <c r="K57" s="4"/>
      <c r="L57" s="65">
        <v>702</v>
      </c>
      <c r="M57" s="66" t="s">
        <v>30</v>
      </c>
      <c r="N57" s="4"/>
      <c r="O57" s="4"/>
      <c r="P57" s="4"/>
      <c r="Q57" s="56"/>
      <c r="S57">
        <v>710</v>
      </c>
      <c r="T57">
        <v>710014</v>
      </c>
      <c r="U57" t="s">
        <v>116</v>
      </c>
      <c r="V57" t="s">
        <v>72</v>
      </c>
      <c r="W57">
        <v>1</v>
      </c>
    </row>
    <row r="58" spans="2:25" ht="13.5" hidden="1" x14ac:dyDescent="0.25">
      <c r="B58" s="4"/>
      <c r="C58" s="62" t="str">
        <f t="shared" si="0"/>
        <v xml:space="preserve">Eggenthal NAWE 1    </v>
      </c>
      <c r="D58">
        <f t="shared" si="1"/>
        <v>710</v>
      </c>
      <c r="F58">
        <f t="shared" si="2"/>
        <v>710015</v>
      </c>
      <c r="G58" s="64" t="str">
        <f t="shared" si="3"/>
        <v>Schützengau Kaufbeuren-Marktoberdorf</v>
      </c>
      <c r="H58" s="64"/>
      <c r="I58" s="64"/>
      <c r="J58" s="64"/>
      <c r="K58" s="4"/>
      <c r="L58" s="65">
        <v>703</v>
      </c>
      <c r="M58" s="66" t="s">
        <v>32</v>
      </c>
      <c r="N58" s="4"/>
      <c r="O58" s="4"/>
      <c r="P58" s="4"/>
      <c r="Q58" s="56"/>
      <c r="S58">
        <v>710</v>
      </c>
      <c r="T58">
        <v>710015</v>
      </c>
      <c r="U58" t="s">
        <v>101</v>
      </c>
      <c r="V58" t="s">
        <v>83</v>
      </c>
      <c r="W58">
        <v>1</v>
      </c>
    </row>
    <row r="59" spans="2:25" ht="13.5" hidden="1" x14ac:dyDescent="0.25">
      <c r="B59" s="4"/>
      <c r="C59" s="62" t="str">
        <f t="shared" si="0"/>
        <v xml:space="preserve">Eggenthal NAWE 2    </v>
      </c>
      <c r="D59">
        <f t="shared" si="1"/>
        <v>710</v>
      </c>
      <c r="F59">
        <f t="shared" si="2"/>
        <v>710015</v>
      </c>
      <c r="G59" s="64" t="str">
        <f t="shared" si="3"/>
        <v>Schützengau Kaufbeuren-Marktoberdorf</v>
      </c>
      <c r="H59" s="64"/>
      <c r="I59" s="64"/>
      <c r="J59" s="64"/>
      <c r="K59" s="4"/>
      <c r="L59" s="65">
        <v>704</v>
      </c>
      <c r="M59" s="66" t="s">
        <v>34</v>
      </c>
      <c r="N59" s="4"/>
      <c r="O59" s="4"/>
      <c r="P59" s="4"/>
      <c r="Q59" s="56"/>
      <c r="S59">
        <v>710</v>
      </c>
      <c r="T59">
        <v>710015</v>
      </c>
      <c r="U59" t="s">
        <v>101</v>
      </c>
      <c r="V59" t="s">
        <v>83</v>
      </c>
      <c r="W59">
        <v>2</v>
      </c>
    </row>
    <row r="60" spans="2:25" ht="13.5" hidden="1" x14ac:dyDescent="0.25">
      <c r="B60" s="4"/>
      <c r="C60" s="62" t="str">
        <f t="shared" si="0"/>
        <v xml:space="preserve">Eisenburg Eichenlaub 1    </v>
      </c>
      <c r="D60">
        <f t="shared" si="1"/>
        <v>713</v>
      </c>
      <c r="F60">
        <f t="shared" si="2"/>
        <v>713007</v>
      </c>
      <c r="G60" s="64" t="str">
        <f t="shared" si="3"/>
        <v>Schützengau Memmingen</v>
      </c>
      <c r="H60" s="64"/>
      <c r="I60" s="64"/>
      <c r="J60" s="64"/>
      <c r="K60" s="4"/>
      <c r="L60" s="65">
        <v>705</v>
      </c>
      <c r="M60" s="66" t="s">
        <v>36</v>
      </c>
      <c r="N60" s="4"/>
      <c r="O60" s="4"/>
      <c r="P60" s="4"/>
      <c r="Q60" s="56"/>
      <c r="S60">
        <v>713</v>
      </c>
      <c r="T60">
        <v>713007</v>
      </c>
      <c r="U60" t="s">
        <v>136</v>
      </c>
      <c r="V60" t="s">
        <v>137</v>
      </c>
      <c r="W60">
        <v>1</v>
      </c>
    </row>
    <row r="61" spans="2:25" ht="13.5" hidden="1" x14ac:dyDescent="0.25">
      <c r="B61" s="4"/>
      <c r="C61" s="62" t="str">
        <f t="shared" si="0"/>
        <v xml:space="preserve">Gestratz 1     </v>
      </c>
      <c r="D61">
        <f t="shared" si="1"/>
        <v>723</v>
      </c>
      <c r="F61">
        <f t="shared" si="2"/>
        <v>723003</v>
      </c>
      <c r="G61" s="64" t="str">
        <f t="shared" si="3"/>
        <v>Schützengau Westallgäu</v>
      </c>
      <c r="H61" s="64"/>
      <c r="I61" s="64"/>
      <c r="J61" s="64"/>
      <c r="K61" s="4"/>
      <c r="L61" s="65">
        <v>706</v>
      </c>
      <c r="M61" s="66" t="s">
        <v>38</v>
      </c>
      <c r="N61" s="4"/>
      <c r="O61" s="4"/>
      <c r="P61" s="4"/>
      <c r="Q61" s="56"/>
      <c r="S61">
        <v>723</v>
      </c>
      <c r="T61">
        <v>723003</v>
      </c>
      <c r="U61" t="s">
        <v>144</v>
      </c>
      <c r="V61">
        <v>1</v>
      </c>
    </row>
    <row r="62" spans="2:25" ht="13.5" hidden="1" x14ac:dyDescent="0.25">
      <c r="B62" s="4"/>
      <c r="C62" s="62" t="str">
        <f t="shared" si="0"/>
        <v xml:space="preserve">Großkötz Frohsinn 1    </v>
      </c>
      <c r="D62">
        <f t="shared" si="1"/>
        <v>707</v>
      </c>
      <c r="F62">
        <f t="shared" si="2"/>
        <v>707009</v>
      </c>
      <c r="G62" s="64" t="str">
        <f t="shared" si="3"/>
        <v>Schützengau Günzburg</v>
      </c>
      <c r="H62" s="64"/>
      <c r="I62" s="64"/>
      <c r="J62" s="64"/>
      <c r="K62" s="4"/>
      <c r="L62" s="65">
        <v>707</v>
      </c>
      <c r="M62" s="66" t="s">
        <v>40</v>
      </c>
      <c r="N62" s="4"/>
      <c r="O62" s="4"/>
      <c r="P62" s="4"/>
      <c r="Q62" s="56"/>
      <c r="S62">
        <v>707</v>
      </c>
      <c r="T62">
        <v>707009</v>
      </c>
      <c r="U62" t="s">
        <v>142</v>
      </c>
      <c r="V62" t="s">
        <v>143</v>
      </c>
      <c r="W62">
        <v>1</v>
      </c>
    </row>
    <row r="63" spans="2:25" ht="13.5" hidden="1" x14ac:dyDescent="0.25">
      <c r="B63" s="4"/>
      <c r="C63" s="62" t="str">
        <f t="shared" si="0"/>
        <v xml:space="preserve">Heimenkirch SV 1    </v>
      </c>
      <c r="D63">
        <f t="shared" si="1"/>
        <v>723</v>
      </c>
      <c r="F63">
        <f t="shared" si="2"/>
        <v>723006</v>
      </c>
      <c r="G63" s="64" t="str">
        <f t="shared" si="3"/>
        <v>Schützengau Westallgäu</v>
      </c>
      <c r="H63" s="64"/>
      <c r="I63" s="64"/>
      <c r="J63" s="64"/>
      <c r="L63" s="65">
        <v>709</v>
      </c>
      <c r="M63" s="66" t="s">
        <v>42</v>
      </c>
      <c r="Q63" s="56"/>
      <c r="S63">
        <v>723</v>
      </c>
      <c r="T63">
        <v>723006</v>
      </c>
      <c r="U63" t="s">
        <v>145</v>
      </c>
      <c r="V63" t="s">
        <v>68</v>
      </c>
      <c r="W63">
        <v>1</v>
      </c>
    </row>
    <row r="64" spans="2:25" ht="13.5" hidden="1" x14ac:dyDescent="0.25">
      <c r="B64" s="4"/>
      <c r="C64" s="62" t="str">
        <f t="shared" si="0"/>
        <v xml:space="preserve">Holzheim Schützenverein 1904 1   </v>
      </c>
      <c r="D64">
        <f t="shared" si="1"/>
        <v>721</v>
      </c>
      <c r="F64">
        <f t="shared" si="2"/>
        <v>721003</v>
      </c>
      <c r="G64" s="64" t="str">
        <f t="shared" si="3"/>
        <v>Schützengau Neu-Ulm</v>
      </c>
      <c r="H64" s="64"/>
      <c r="I64" s="64"/>
      <c r="J64" s="64"/>
      <c r="L64" s="65">
        <v>710</v>
      </c>
      <c r="M64" s="66" t="s">
        <v>44</v>
      </c>
      <c r="Q64" s="56"/>
      <c r="S64">
        <v>721</v>
      </c>
      <c r="T64">
        <v>721003</v>
      </c>
      <c r="U64" t="s">
        <v>121</v>
      </c>
      <c r="V64" t="s">
        <v>69</v>
      </c>
      <c r="W64">
        <v>1904</v>
      </c>
      <c r="X64">
        <v>1</v>
      </c>
    </row>
    <row r="65" spans="2:25" ht="13.5" hidden="1" x14ac:dyDescent="0.25">
      <c r="B65" s="4"/>
      <c r="C65" s="62" t="str">
        <f t="shared" si="0"/>
        <v xml:space="preserve">Hoyern Eintracht 1    </v>
      </c>
      <c r="D65">
        <f t="shared" si="1"/>
        <v>723</v>
      </c>
      <c r="F65">
        <f t="shared" si="2"/>
        <v>723008</v>
      </c>
      <c r="G65" s="64" t="str">
        <f t="shared" si="3"/>
        <v>Schützengau Westallgäu</v>
      </c>
      <c r="H65" s="64"/>
      <c r="I65" s="64"/>
      <c r="J65" s="64"/>
      <c r="L65" s="65">
        <v>711</v>
      </c>
      <c r="M65" s="66" t="s">
        <v>46</v>
      </c>
      <c r="Q65" s="56"/>
      <c r="S65">
        <v>723</v>
      </c>
      <c r="T65">
        <v>723008</v>
      </c>
      <c r="U65" t="s">
        <v>98</v>
      </c>
      <c r="V65" t="s">
        <v>72</v>
      </c>
      <c r="W65">
        <v>1</v>
      </c>
    </row>
    <row r="66" spans="2:25" ht="13.5" hidden="1" x14ac:dyDescent="0.25">
      <c r="B66" s="4"/>
      <c r="C66" s="62" t="str">
        <f t="shared" si="0"/>
        <v xml:space="preserve">Ichenhausen Vereinigte SG 1861 1  </v>
      </c>
      <c r="D66">
        <f t="shared" si="1"/>
        <v>707</v>
      </c>
      <c r="F66">
        <f t="shared" si="2"/>
        <v>707014</v>
      </c>
      <c r="G66" s="64" t="str">
        <f t="shared" si="3"/>
        <v>Schützengau Günzburg</v>
      </c>
      <c r="H66" s="64"/>
      <c r="I66" s="64"/>
      <c r="J66" s="64"/>
      <c r="L66" s="65">
        <v>712</v>
      </c>
      <c r="M66" s="66" t="s">
        <v>48</v>
      </c>
      <c r="Q66" s="56"/>
      <c r="S66">
        <v>707</v>
      </c>
      <c r="T66">
        <v>707014</v>
      </c>
      <c r="U66" t="s">
        <v>105</v>
      </c>
      <c r="V66" t="s">
        <v>78</v>
      </c>
      <c r="W66" t="s">
        <v>70</v>
      </c>
      <c r="X66">
        <v>1861</v>
      </c>
      <c r="Y66">
        <v>1</v>
      </c>
    </row>
    <row r="67" spans="2:25" ht="13.5" hidden="1" x14ac:dyDescent="0.25">
      <c r="B67" s="4"/>
      <c r="C67" s="62" t="str">
        <f t="shared" si="0"/>
        <v xml:space="preserve">Illerberg-Thal ZSSV 1    </v>
      </c>
      <c r="D67">
        <f t="shared" si="1"/>
        <v>709</v>
      </c>
      <c r="F67">
        <f t="shared" si="2"/>
        <v>709011</v>
      </c>
      <c r="G67" s="64" t="str">
        <f t="shared" si="3"/>
        <v>Schützengau Illertissen</v>
      </c>
      <c r="H67" s="64"/>
      <c r="I67" s="64"/>
      <c r="J67" s="64"/>
      <c r="L67" s="65">
        <v>713</v>
      </c>
      <c r="M67" s="66" t="s">
        <v>49</v>
      </c>
      <c r="Q67" s="56"/>
      <c r="S67">
        <v>709</v>
      </c>
      <c r="T67">
        <v>709011</v>
      </c>
      <c r="U67" t="s">
        <v>109</v>
      </c>
      <c r="V67" t="s">
        <v>76</v>
      </c>
      <c r="W67">
        <v>1</v>
      </c>
    </row>
    <row r="68" spans="2:25" ht="13.5" hidden="1" x14ac:dyDescent="0.25">
      <c r="B68" s="4"/>
      <c r="C68" s="62" t="str">
        <f t="shared" si="0"/>
        <v xml:space="preserve">Immenstadt Kgl.priv.SG 1593 1   </v>
      </c>
      <c r="D68">
        <f t="shared" si="1"/>
        <v>715</v>
      </c>
      <c r="F68">
        <f t="shared" si="2"/>
        <v>715016</v>
      </c>
      <c r="G68" s="64" t="str">
        <f t="shared" si="3"/>
        <v>Schützengau Oberallgäu</v>
      </c>
      <c r="H68" s="64"/>
      <c r="I68" s="64"/>
      <c r="J68" s="64"/>
      <c r="L68" s="65">
        <v>714</v>
      </c>
      <c r="M68" s="66" t="s">
        <v>50</v>
      </c>
      <c r="Q68" s="56"/>
      <c r="S68">
        <v>715</v>
      </c>
      <c r="T68">
        <v>715016</v>
      </c>
      <c r="U68" t="s">
        <v>99</v>
      </c>
      <c r="V68" t="s">
        <v>75</v>
      </c>
      <c r="W68">
        <v>1593</v>
      </c>
      <c r="X68">
        <v>1</v>
      </c>
    </row>
    <row r="69" spans="2:25" ht="13.5" hidden="1" x14ac:dyDescent="0.25">
      <c r="B69" s="4"/>
      <c r="C69" s="62" t="str">
        <f t="shared" si="0"/>
        <v xml:space="preserve">Kempten Kgl.priv.FSG 1466 1   </v>
      </c>
      <c r="D69">
        <f t="shared" si="1"/>
        <v>701</v>
      </c>
      <c r="F69">
        <f t="shared" si="2"/>
        <v>701037</v>
      </c>
      <c r="G69" s="64" t="str">
        <f t="shared" si="3"/>
        <v>Schützengau Allgäu</v>
      </c>
      <c r="H69" s="64"/>
      <c r="I69" s="64"/>
      <c r="J69" s="64"/>
      <c r="L69" s="65">
        <v>715</v>
      </c>
      <c r="M69" s="66" t="s">
        <v>51</v>
      </c>
      <c r="Q69" s="56"/>
      <c r="S69">
        <v>701</v>
      </c>
      <c r="T69">
        <v>701037</v>
      </c>
      <c r="U69" t="s">
        <v>95</v>
      </c>
      <c r="V69" t="s">
        <v>129</v>
      </c>
      <c r="W69">
        <v>1466</v>
      </c>
      <c r="X69">
        <v>1</v>
      </c>
    </row>
    <row r="70" spans="2:25" ht="13.5" hidden="1" x14ac:dyDescent="0.25">
      <c r="B70" s="4"/>
      <c r="C70" s="62" t="str">
        <f t="shared" si="0"/>
        <v xml:space="preserve">Kempten Kgl.priv.FSG 1466 3   </v>
      </c>
      <c r="D70">
        <f t="shared" si="1"/>
        <v>701</v>
      </c>
      <c r="F70">
        <f t="shared" si="2"/>
        <v>701037</v>
      </c>
      <c r="G70" s="64" t="str">
        <f t="shared" si="3"/>
        <v>Schützengau Allgäu</v>
      </c>
      <c r="H70" s="64"/>
      <c r="I70" s="64"/>
      <c r="J70" s="64"/>
      <c r="L70" s="65">
        <v>716</v>
      </c>
      <c r="M70" s="66" t="s">
        <v>52</v>
      </c>
      <c r="Q70" s="56"/>
      <c r="S70">
        <v>701</v>
      </c>
      <c r="T70">
        <v>701037</v>
      </c>
      <c r="U70" t="s">
        <v>95</v>
      </c>
      <c r="V70" t="s">
        <v>129</v>
      </c>
      <c r="W70">
        <v>1466</v>
      </c>
      <c r="X70">
        <v>3</v>
      </c>
    </row>
    <row r="71" spans="2:25" ht="13.5" hidden="1" x14ac:dyDescent="0.25">
      <c r="B71" s="4"/>
      <c r="C71" s="62" t="str">
        <f t="shared" si="0"/>
        <v xml:space="preserve">Kempten Kgl.priv.FSG 1466 2   </v>
      </c>
      <c r="D71">
        <f t="shared" si="1"/>
        <v>701</v>
      </c>
      <c r="F71">
        <f t="shared" si="2"/>
        <v>701037</v>
      </c>
      <c r="G71" s="64" t="str">
        <f t="shared" si="3"/>
        <v>Schützengau Allgäu</v>
      </c>
      <c r="H71" s="64"/>
      <c r="I71" s="64"/>
      <c r="J71" s="64"/>
      <c r="L71" s="65">
        <v>717</v>
      </c>
      <c r="M71" s="66" t="s">
        <v>53</v>
      </c>
      <c r="Q71" s="56"/>
      <c r="S71">
        <v>701</v>
      </c>
      <c r="T71">
        <v>701037</v>
      </c>
      <c r="U71" t="s">
        <v>95</v>
      </c>
      <c r="V71" t="s">
        <v>129</v>
      </c>
      <c r="W71">
        <v>1466</v>
      </c>
      <c r="X71">
        <v>2</v>
      </c>
    </row>
    <row r="72" spans="2:25" ht="13.5" hidden="1" x14ac:dyDescent="0.25">
      <c r="B72" s="4"/>
      <c r="C72" s="62" t="str">
        <f t="shared" si="0"/>
        <v xml:space="preserve">Kicklingen SV Tell 1   </v>
      </c>
      <c r="D72">
        <f t="shared" si="1"/>
        <v>705</v>
      </c>
      <c r="F72">
        <f t="shared" si="2"/>
        <v>705062</v>
      </c>
      <c r="G72" s="64" t="str">
        <f t="shared" si="3"/>
        <v>Schützengau Donau-Brenz</v>
      </c>
      <c r="H72" s="64"/>
      <c r="I72" s="64"/>
      <c r="J72" s="64"/>
      <c r="L72" s="65">
        <v>718</v>
      </c>
      <c r="M72" s="66" t="s">
        <v>54</v>
      </c>
      <c r="Q72" s="56"/>
      <c r="S72">
        <v>705</v>
      </c>
      <c r="T72">
        <v>705062</v>
      </c>
      <c r="U72" t="s">
        <v>122</v>
      </c>
      <c r="V72" t="s">
        <v>68</v>
      </c>
      <c r="W72" t="s">
        <v>89</v>
      </c>
      <c r="X72">
        <v>1</v>
      </c>
    </row>
    <row r="73" spans="2:25" ht="13.5" hidden="1" x14ac:dyDescent="0.25">
      <c r="B73" s="4"/>
      <c r="C73" s="62" t="str">
        <f t="shared" si="0"/>
        <v xml:space="preserve">Königsbrunn Brunnenschützen e.V. 1   </v>
      </c>
      <c r="D73">
        <f t="shared" si="1"/>
        <v>712</v>
      </c>
      <c r="F73">
        <f t="shared" si="2"/>
        <v>712032</v>
      </c>
      <c r="G73" s="64" t="str">
        <f t="shared" si="3"/>
        <v>Schützengau Lech-Wertach</v>
      </c>
      <c r="H73" s="64"/>
      <c r="I73" s="64"/>
      <c r="J73" s="64"/>
      <c r="L73" s="65">
        <v>719</v>
      </c>
      <c r="M73" s="66" t="s">
        <v>55</v>
      </c>
      <c r="Q73" s="56"/>
      <c r="S73">
        <v>712</v>
      </c>
      <c r="T73">
        <v>712032</v>
      </c>
      <c r="U73" t="s">
        <v>140</v>
      </c>
      <c r="V73" t="s">
        <v>141</v>
      </c>
      <c r="W73" t="s">
        <v>81</v>
      </c>
      <c r="X73">
        <v>1</v>
      </c>
    </row>
    <row r="74" spans="2:25" ht="13.5" hidden="1" x14ac:dyDescent="0.25">
      <c r="B74" s="4"/>
      <c r="C74" s="62" t="str">
        <f t="shared" si="0"/>
        <v xml:space="preserve">Krumbach Schützenbund 1    </v>
      </c>
      <c r="D74">
        <f t="shared" si="1"/>
        <v>711</v>
      </c>
      <c r="F74">
        <f t="shared" si="2"/>
        <v>711017</v>
      </c>
      <c r="G74" s="64" t="str">
        <f t="shared" si="3"/>
        <v>Schützengau Krumbach</v>
      </c>
      <c r="H74" s="64"/>
      <c r="I74" s="64"/>
      <c r="J74" s="64"/>
      <c r="L74" s="65">
        <v>720</v>
      </c>
      <c r="M74" s="66" t="s">
        <v>56</v>
      </c>
      <c r="Q74" s="56"/>
      <c r="S74">
        <v>711</v>
      </c>
      <c r="T74">
        <v>711017</v>
      </c>
      <c r="U74" t="s">
        <v>119</v>
      </c>
      <c r="V74" t="s">
        <v>71</v>
      </c>
      <c r="W74">
        <v>1</v>
      </c>
    </row>
    <row r="75" spans="2:25" ht="13.5" hidden="1" x14ac:dyDescent="0.25">
      <c r="B75" s="4"/>
      <c r="C75" s="62" t="str">
        <f t="shared" si="0"/>
        <v xml:space="preserve">Lachen-Herbishofen SG 1    </v>
      </c>
      <c r="D75">
        <f t="shared" si="1"/>
        <v>713</v>
      </c>
      <c r="F75">
        <f t="shared" si="2"/>
        <v>713018</v>
      </c>
      <c r="G75" s="64" t="str">
        <f t="shared" si="3"/>
        <v>Schützengau Memmingen</v>
      </c>
      <c r="H75" s="64"/>
      <c r="I75" s="64"/>
      <c r="J75" s="64"/>
      <c r="L75" s="65">
        <v>721</v>
      </c>
      <c r="M75" s="66" t="s">
        <v>57</v>
      </c>
      <c r="Q75" s="56"/>
      <c r="S75">
        <v>713</v>
      </c>
      <c r="T75">
        <v>713018</v>
      </c>
      <c r="U75" t="s">
        <v>114</v>
      </c>
      <c r="V75" t="s">
        <v>70</v>
      </c>
      <c r="W75">
        <v>1</v>
      </c>
    </row>
    <row r="76" spans="2:25" ht="13.5" hidden="1" x14ac:dyDescent="0.25">
      <c r="B76" s="4"/>
      <c r="C76" s="62" t="str">
        <f t="shared" si="0"/>
        <v xml:space="preserve">Langenreichen Gemütlichkeit 1    </v>
      </c>
      <c r="D76">
        <f t="shared" si="1"/>
        <v>722</v>
      </c>
      <c r="F76">
        <f t="shared" si="2"/>
        <v>722024</v>
      </c>
      <c r="G76" s="64" t="str">
        <f t="shared" si="3"/>
        <v>Schützengau Wertingen</v>
      </c>
      <c r="H76" s="64"/>
      <c r="I76" s="64"/>
      <c r="J76" s="64"/>
      <c r="L76" s="65">
        <v>722</v>
      </c>
      <c r="M76" s="66" t="s">
        <v>58</v>
      </c>
      <c r="Q76" s="56"/>
      <c r="S76">
        <v>722</v>
      </c>
      <c r="T76">
        <v>722024</v>
      </c>
      <c r="U76" t="s">
        <v>153</v>
      </c>
      <c r="V76" t="s">
        <v>154</v>
      </c>
      <c r="W76">
        <v>1</v>
      </c>
    </row>
    <row r="77" spans="2:25" ht="13.5" hidden="1" x14ac:dyDescent="0.25">
      <c r="B77" s="4"/>
      <c r="C77" s="62" t="str">
        <f t="shared" si="0"/>
        <v xml:space="preserve">Maria-Thann SG 1    </v>
      </c>
      <c r="D77">
        <f t="shared" si="1"/>
        <v>723</v>
      </c>
      <c r="F77">
        <f t="shared" si="2"/>
        <v>723013</v>
      </c>
      <c r="G77" s="64" t="str">
        <f t="shared" si="3"/>
        <v>Schützengau Westallgäu</v>
      </c>
      <c r="H77" s="64"/>
      <c r="I77" s="64"/>
      <c r="J77" s="64"/>
      <c r="L77" s="65">
        <v>723</v>
      </c>
      <c r="M77" s="66" t="s">
        <v>59</v>
      </c>
      <c r="Q77" s="56"/>
      <c r="S77">
        <v>723</v>
      </c>
      <c r="T77">
        <v>723013</v>
      </c>
      <c r="U77" t="s">
        <v>97</v>
      </c>
      <c r="V77" t="s">
        <v>70</v>
      </c>
      <c r="W77">
        <v>1</v>
      </c>
    </row>
    <row r="78" spans="2:25" ht="13.5" hidden="1" x14ac:dyDescent="0.25">
      <c r="B78" s="4"/>
      <c r="C78" s="62" t="str">
        <f t="shared" si="0"/>
        <v xml:space="preserve">Neuburg Burgschützen 1    </v>
      </c>
      <c r="D78">
        <f t="shared" si="1"/>
        <v>711</v>
      </c>
      <c r="F78">
        <f t="shared" si="2"/>
        <v>711023</v>
      </c>
      <c r="G78" s="64" t="str">
        <f t="shared" si="3"/>
        <v>Schützengau Krumbach</v>
      </c>
      <c r="H78" s="64"/>
      <c r="I78" s="64"/>
      <c r="J78" s="64"/>
      <c r="Q78" s="56"/>
      <c r="S78">
        <v>711</v>
      </c>
      <c r="T78">
        <v>711023</v>
      </c>
      <c r="U78" t="s">
        <v>120</v>
      </c>
      <c r="V78" t="s">
        <v>90</v>
      </c>
      <c r="W78">
        <v>1</v>
      </c>
    </row>
    <row r="79" spans="2:25" ht="13.5" hidden="1" x14ac:dyDescent="0.25">
      <c r="B79" s="4"/>
      <c r="C79" s="62" t="str">
        <f t="shared" si="0"/>
        <v xml:space="preserve">Oberreute Kgl.priv.SG 1    </v>
      </c>
      <c r="D79">
        <f t="shared" si="1"/>
        <v>723</v>
      </c>
      <c r="F79">
        <f t="shared" si="2"/>
        <v>723018</v>
      </c>
      <c r="G79" s="64" t="str">
        <f t="shared" si="3"/>
        <v>Schützengau Westallgäu</v>
      </c>
      <c r="H79" s="64"/>
      <c r="I79" s="64"/>
      <c r="J79" s="64"/>
      <c r="Q79" s="56"/>
      <c r="S79">
        <v>723</v>
      </c>
      <c r="T79">
        <v>723018</v>
      </c>
      <c r="U79" t="s">
        <v>96</v>
      </c>
      <c r="V79" t="s">
        <v>75</v>
      </c>
      <c r="W79">
        <v>1</v>
      </c>
    </row>
    <row r="80" spans="2:25" ht="13.5" hidden="1" x14ac:dyDescent="0.25">
      <c r="B80" s="4"/>
      <c r="C80" s="62" t="str">
        <f t="shared" si="0"/>
        <v xml:space="preserve">Oberreute Kgl.priv.SG 2    </v>
      </c>
      <c r="D80">
        <f t="shared" si="1"/>
        <v>723</v>
      </c>
      <c r="F80">
        <f t="shared" si="2"/>
        <v>723018</v>
      </c>
      <c r="G80" s="64" t="str">
        <f t="shared" si="3"/>
        <v>Schützengau Westallgäu</v>
      </c>
      <c r="H80" s="64"/>
      <c r="I80" s="64"/>
      <c r="J80" s="64"/>
      <c r="Q80" s="56"/>
      <c r="S80">
        <v>723</v>
      </c>
      <c r="T80">
        <v>723018</v>
      </c>
      <c r="U80" t="s">
        <v>96</v>
      </c>
      <c r="V80" t="s">
        <v>75</v>
      </c>
      <c r="W80">
        <v>2</v>
      </c>
    </row>
    <row r="81" spans="2:24" ht="13.5" hidden="1" x14ac:dyDescent="0.25">
      <c r="B81" s="4"/>
      <c r="C81" s="62" t="str">
        <f t="shared" si="0"/>
        <v xml:space="preserve">Oberreute Kgl.priv.SG 3    </v>
      </c>
      <c r="D81">
        <f t="shared" si="1"/>
        <v>723</v>
      </c>
      <c r="F81">
        <f t="shared" si="2"/>
        <v>723018</v>
      </c>
      <c r="G81" s="64" t="str">
        <f t="shared" si="3"/>
        <v>Schützengau Westallgäu</v>
      </c>
      <c r="H81" s="64"/>
      <c r="I81" s="64"/>
      <c r="J81" s="64"/>
      <c r="Q81" s="56"/>
      <c r="S81">
        <v>723</v>
      </c>
      <c r="T81">
        <v>723018</v>
      </c>
      <c r="U81" t="s">
        <v>96</v>
      </c>
      <c r="V81" t="s">
        <v>75</v>
      </c>
      <c r="W81">
        <v>3</v>
      </c>
    </row>
    <row r="82" spans="2:24" ht="13.5" hidden="1" x14ac:dyDescent="0.25">
      <c r="B82" s="4"/>
      <c r="C82" s="62" t="str">
        <f t="shared" si="0"/>
        <v xml:space="preserve">Offingen Bürgerl.SG 1    </v>
      </c>
      <c r="D82">
        <f t="shared" si="1"/>
        <v>707</v>
      </c>
      <c r="F82">
        <f t="shared" si="2"/>
        <v>707022</v>
      </c>
      <c r="G82" s="64" t="str">
        <f t="shared" si="3"/>
        <v>Schützengau Günzburg</v>
      </c>
      <c r="H82" s="64"/>
      <c r="I82" s="64"/>
      <c r="J82" s="64"/>
      <c r="Q82" s="56"/>
      <c r="S82">
        <v>707</v>
      </c>
      <c r="T82">
        <v>707022</v>
      </c>
      <c r="U82" t="s">
        <v>108</v>
      </c>
      <c r="V82" t="s">
        <v>130</v>
      </c>
      <c r="W82">
        <v>1</v>
      </c>
    </row>
    <row r="83" spans="2:24" ht="13.5" hidden="1" x14ac:dyDescent="0.25">
      <c r="B83" s="4"/>
      <c r="C83" s="62" t="str">
        <f t="shared" si="0"/>
        <v xml:space="preserve">Offingen Bürgerl.SG 3    </v>
      </c>
      <c r="D83">
        <f t="shared" si="1"/>
        <v>707</v>
      </c>
      <c r="F83">
        <f t="shared" si="2"/>
        <v>707022</v>
      </c>
      <c r="G83" s="64" t="str">
        <f t="shared" si="3"/>
        <v>Schützengau Günzburg</v>
      </c>
      <c r="H83" s="64"/>
      <c r="I83" s="64"/>
      <c r="J83" s="64"/>
      <c r="Q83" s="56"/>
      <c r="S83">
        <v>707</v>
      </c>
      <c r="T83">
        <v>707022</v>
      </c>
      <c r="U83" s="67" t="s">
        <v>108</v>
      </c>
      <c r="V83" s="67" t="s">
        <v>130</v>
      </c>
      <c r="W83">
        <v>3</v>
      </c>
    </row>
    <row r="84" spans="2:24" ht="13.5" hidden="1" x14ac:dyDescent="0.25">
      <c r="B84" s="4"/>
      <c r="C84" s="62" t="str">
        <f t="shared" si="0"/>
        <v xml:space="preserve">Offingen Bürgerl.SG 2    </v>
      </c>
      <c r="D84">
        <f t="shared" si="1"/>
        <v>707</v>
      </c>
      <c r="F84">
        <f t="shared" si="2"/>
        <v>707022</v>
      </c>
      <c r="G84" s="64" t="str">
        <f t="shared" si="3"/>
        <v>Schützengau Günzburg</v>
      </c>
      <c r="H84" s="64"/>
      <c r="I84" s="64"/>
      <c r="J84" s="64"/>
      <c r="Q84" s="56"/>
      <c r="S84">
        <v>707</v>
      </c>
      <c r="T84">
        <v>707022</v>
      </c>
      <c r="U84" t="s">
        <v>108</v>
      </c>
      <c r="V84" t="s">
        <v>130</v>
      </c>
      <c r="W84">
        <v>2</v>
      </c>
    </row>
    <row r="85" spans="2:24" ht="13.5" hidden="1" x14ac:dyDescent="0.25">
      <c r="B85" s="4"/>
      <c r="C85" s="62" t="str">
        <f t="shared" si="0"/>
        <v xml:space="preserve">Opfenbach SV 1863 1   </v>
      </c>
      <c r="D85">
        <f t="shared" si="1"/>
        <v>723</v>
      </c>
      <c r="F85">
        <f t="shared" si="2"/>
        <v>723020</v>
      </c>
      <c r="G85" s="64" t="str">
        <f t="shared" si="3"/>
        <v>Schützengau Westallgäu</v>
      </c>
      <c r="H85" s="64"/>
      <c r="I85" s="64"/>
      <c r="J85" s="64"/>
      <c r="Q85" s="56"/>
      <c r="S85">
        <v>723</v>
      </c>
      <c r="T85">
        <v>723020</v>
      </c>
      <c r="U85" t="s">
        <v>112</v>
      </c>
      <c r="V85" t="s">
        <v>68</v>
      </c>
      <c r="W85">
        <v>1863</v>
      </c>
      <c r="X85">
        <v>1</v>
      </c>
    </row>
    <row r="86" spans="2:24" ht="13.5" hidden="1" x14ac:dyDescent="0.25">
      <c r="C86" s="62" t="str">
        <f t="shared" si="0"/>
        <v xml:space="preserve">Osterzell Bayr.Hiasl 1    </v>
      </c>
      <c r="D86">
        <f t="shared" si="1"/>
        <v>710</v>
      </c>
      <c r="F86">
        <f t="shared" si="2"/>
        <v>710044</v>
      </c>
      <c r="G86" s="64" t="str">
        <f t="shared" si="3"/>
        <v>Schützengau Kaufbeuren-Marktoberdorf</v>
      </c>
      <c r="H86" s="64"/>
      <c r="I86" s="64"/>
      <c r="J86" s="64"/>
      <c r="Q86" s="56"/>
      <c r="S86">
        <v>710</v>
      </c>
      <c r="T86">
        <v>710044</v>
      </c>
      <c r="U86" t="s">
        <v>134</v>
      </c>
      <c r="V86" t="s">
        <v>135</v>
      </c>
      <c r="W86">
        <v>1</v>
      </c>
    </row>
    <row r="87" spans="2:24" ht="13.5" hidden="1" x14ac:dyDescent="0.25">
      <c r="C87" s="62" t="str">
        <f t="shared" si="0"/>
        <v xml:space="preserve">Ottmarshausen SSG Edelweiß 2   </v>
      </c>
      <c r="D87">
        <f t="shared" si="1"/>
        <v>702</v>
      </c>
      <c r="F87">
        <f t="shared" si="2"/>
        <v>702056</v>
      </c>
      <c r="G87" s="64" t="str">
        <f t="shared" si="3"/>
        <v>Schützengau Augsburg</v>
      </c>
      <c r="H87" s="64"/>
      <c r="I87" s="64"/>
      <c r="J87" s="64"/>
      <c r="Q87" s="56"/>
      <c r="S87">
        <v>702</v>
      </c>
      <c r="T87">
        <v>702056</v>
      </c>
      <c r="U87" t="s">
        <v>106</v>
      </c>
      <c r="V87" t="s">
        <v>82</v>
      </c>
      <c r="W87" t="s">
        <v>80</v>
      </c>
      <c r="X87">
        <v>2</v>
      </c>
    </row>
    <row r="88" spans="2:24" ht="13.5" hidden="1" x14ac:dyDescent="0.25">
      <c r="C88" s="62" t="str">
        <f t="shared" si="0"/>
        <v xml:space="preserve">Ottmarshausen SSG Edelweiß 1   </v>
      </c>
      <c r="D88">
        <f t="shared" si="1"/>
        <v>702</v>
      </c>
      <c r="F88">
        <f t="shared" si="2"/>
        <v>702056</v>
      </c>
      <c r="G88" s="64" t="str">
        <f t="shared" si="3"/>
        <v>Schützengau Augsburg</v>
      </c>
      <c r="H88" s="64"/>
      <c r="I88" s="64"/>
      <c r="J88" s="64"/>
      <c r="S88">
        <v>702</v>
      </c>
      <c r="T88">
        <v>702056</v>
      </c>
      <c r="U88" t="s">
        <v>106</v>
      </c>
      <c r="V88" t="s">
        <v>82</v>
      </c>
      <c r="W88" t="s">
        <v>80</v>
      </c>
      <c r="X88">
        <v>1</v>
      </c>
    </row>
    <row r="89" spans="2:24" ht="13.5" hidden="1" x14ac:dyDescent="0.25">
      <c r="C89" s="62" t="str">
        <f t="shared" si="0"/>
        <v xml:space="preserve">Ottmarshausen SSG Edelweiß 3   </v>
      </c>
      <c r="D89">
        <f t="shared" si="1"/>
        <v>702</v>
      </c>
      <c r="F89">
        <f t="shared" si="2"/>
        <v>702056</v>
      </c>
      <c r="G89" s="64" t="str">
        <f t="shared" si="3"/>
        <v>Schützengau Augsburg</v>
      </c>
      <c r="H89" s="64"/>
      <c r="I89" s="64"/>
      <c r="J89" s="64"/>
      <c r="S89">
        <v>702</v>
      </c>
      <c r="T89">
        <v>702056</v>
      </c>
      <c r="U89" t="s">
        <v>106</v>
      </c>
      <c r="V89" t="s">
        <v>82</v>
      </c>
      <c r="W89" t="s">
        <v>80</v>
      </c>
      <c r="X89">
        <v>3</v>
      </c>
    </row>
    <row r="90" spans="2:24" ht="13.5" hidden="1" x14ac:dyDescent="0.25">
      <c r="C90" s="62" t="str">
        <f t="shared" si="0"/>
        <v xml:space="preserve">Pfaffenhofen Hubertus 1    </v>
      </c>
      <c r="D90">
        <f t="shared" si="1"/>
        <v>722</v>
      </c>
      <c r="F90">
        <f t="shared" si="2"/>
        <v>722033</v>
      </c>
      <c r="G90" s="64" t="str">
        <f t="shared" si="3"/>
        <v>Schützengau Wertingen</v>
      </c>
      <c r="H90" s="64"/>
      <c r="I90" s="64"/>
      <c r="J90" s="64"/>
      <c r="S90">
        <v>722</v>
      </c>
      <c r="T90">
        <v>722033</v>
      </c>
      <c r="U90" t="s">
        <v>127</v>
      </c>
      <c r="V90" t="s">
        <v>67</v>
      </c>
      <c r="W90">
        <v>1</v>
      </c>
    </row>
    <row r="91" spans="2:24" ht="13.5" hidden="1" x14ac:dyDescent="0.25">
      <c r="C91" s="62" t="str">
        <f t="shared" si="0"/>
        <v xml:space="preserve">Rieden SG 1    </v>
      </c>
      <c r="D91">
        <f t="shared" si="1"/>
        <v>715</v>
      </c>
      <c r="F91">
        <f t="shared" si="2"/>
        <v>715028</v>
      </c>
      <c r="G91" s="64" t="str">
        <f t="shared" si="3"/>
        <v>Schützengau Oberallgäu</v>
      </c>
      <c r="H91" s="64"/>
      <c r="I91" s="64"/>
      <c r="J91" s="64"/>
      <c r="S91">
        <v>715</v>
      </c>
      <c r="T91">
        <v>715028</v>
      </c>
      <c r="U91" t="s">
        <v>102</v>
      </c>
      <c r="V91" t="s">
        <v>70</v>
      </c>
      <c r="W91">
        <v>1</v>
      </c>
    </row>
    <row r="92" spans="2:24" ht="13.5" hidden="1" x14ac:dyDescent="0.25">
      <c r="C92" s="62" t="str">
        <f t="shared" si="0"/>
        <v xml:space="preserve">Rottach SG Rottachberg 1   </v>
      </c>
      <c r="D92">
        <f t="shared" si="1"/>
        <v>715</v>
      </c>
      <c r="F92">
        <f t="shared" si="2"/>
        <v>715042</v>
      </c>
      <c r="G92" s="64" t="str">
        <f t="shared" si="3"/>
        <v>Schützengau Oberallgäu</v>
      </c>
      <c r="H92" s="64"/>
      <c r="I92" s="64"/>
      <c r="J92" s="64"/>
      <c r="S92">
        <v>715</v>
      </c>
      <c r="T92">
        <v>715042</v>
      </c>
      <c r="U92" t="s">
        <v>132</v>
      </c>
      <c r="V92" t="s">
        <v>70</v>
      </c>
      <c r="W92" t="s">
        <v>133</v>
      </c>
      <c r="X92">
        <v>1</v>
      </c>
    </row>
    <row r="93" spans="2:24" ht="13.5" hidden="1" x14ac:dyDescent="0.25">
      <c r="C93" s="62" t="str">
        <f t="shared" si="0"/>
        <v xml:space="preserve">Rottach SG Rottachberg 2   </v>
      </c>
      <c r="D93">
        <f t="shared" si="1"/>
        <v>715</v>
      </c>
      <c r="F93">
        <f t="shared" si="2"/>
        <v>715042</v>
      </c>
      <c r="G93" s="64" t="str">
        <f t="shared" si="3"/>
        <v>Schützengau Oberallgäu</v>
      </c>
      <c r="H93" s="64"/>
      <c r="I93" s="64"/>
      <c r="J93" s="64"/>
      <c r="S93">
        <v>715</v>
      </c>
      <c r="T93">
        <v>715042</v>
      </c>
      <c r="U93" t="s">
        <v>132</v>
      </c>
      <c r="V93" t="s">
        <v>70</v>
      </c>
      <c r="W93" t="s">
        <v>133</v>
      </c>
      <c r="X93">
        <v>2</v>
      </c>
    </row>
    <row r="94" spans="2:24" ht="13.5" hidden="1" x14ac:dyDescent="0.25">
      <c r="C94" s="62" t="str">
        <f t="shared" si="0"/>
        <v xml:space="preserve">Schretzheim Eintracht 1891 1   </v>
      </c>
      <c r="D94">
        <f t="shared" si="1"/>
        <v>705</v>
      </c>
      <c r="F94">
        <f t="shared" si="2"/>
        <v>705049</v>
      </c>
      <c r="G94" s="64" t="str">
        <f t="shared" si="3"/>
        <v>Schützengau Donau-Brenz</v>
      </c>
      <c r="H94" s="64"/>
      <c r="I94" s="64"/>
      <c r="J94" s="64"/>
      <c r="S94">
        <v>705</v>
      </c>
      <c r="T94">
        <v>705049</v>
      </c>
      <c r="U94" t="s">
        <v>152</v>
      </c>
      <c r="V94" t="s">
        <v>72</v>
      </c>
      <c r="W94">
        <v>1891</v>
      </c>
      <c r="X94">
        <v>1</v>
      </c>
    </row>
    <row r="95" spans="2:24" ht="13.5" hidden="1" x14ac:dyDescent="0.25">
      <c r="C95" s="62" t="str">
        <f t="shared" si="0"/>
        <v xml:space="preserve">Schwabegg SG 1    </v>
      </c>
      <c r="D95">
        <f t="shared" si="1"/>
        <v>712</v>
      </c>
      <c r="F95">
        <f t="shared" si="2"/>
        <v>712021</v>
      </c>
      <c r="G95" s="64" t="str">
        <f t="shared" si="3"/>
        <v>Schützengau Lech-Wertach</v>
      </c>
      <c r="H95" s="64"/>
      <c r="I95" s="64"/>
      <c r="J95" s="64"/>
      <c r="S95">
        <v>712</v>
      </c>
      <c r="T95">
        <v>712021</v>
      </c>
      <c r="U95" t="s">
        <v>151</v>
      </c>
      <c r="V95" t="s">
        <v>70</v>
      </c>
      <c r="W95">
        <v>1</v>
      </c>
    </row>
    <row r="96" spans="2:24" ht="13.5" hidden="1" x14ac:dyDescent="0.25">
      <c r="C96" s="62" t="str">
        <f t="shared" si="0"/>
        <v xml:space="preserve">Schwarzerd SV 1    </v>
      </c>
      <c r="D96">
        <f t="shared" si="1"/>
        <v>701</v>
      </c>
      <c r="F96">
        <f t="shared" si="2"/>
        <v>701074</v>
      </c>
      <c r="G96" s="64" t="str">
        <f t="shared" si="3"/>
        <v>Schützengau Allgäu</v>
      </c>
      <c r="H96" s="64"/>
      <c r="I96" s="64"/>
      <c r="J96" s="64"/>
      <c r="S96">
        <v>701</v>
      </c>
      <c r="T96">
        <v>701074</v>
      </c>
      <c r="U96" t="s">
        <v>131</v>
      </c>
      <c r="V96" t="s">
        <v>68</v>
      </c>
      <c r="W96">
        <v>1</v>
      </c>
    </row>
    <row r="97" spans="3:24" ht="13.5" hidden="1" x14ac:dyDescent="0.25">
      <c r="C97" s="62" t="str">
        <f t="shared" si="0"/>
        <v xml:space="preserve">Schwennenbach SV Falke 1   </v>
      </c>
      <c r="D97">
        <f t="shared" si="1"/>
        <v>705</v>
      </c>
      <c r="F97">
        <f t="shared" si="2"/>
        <v>705050</v>
      </c>
      <c r="G97" s="64" t="str">
        <f t="shared" si="3"/>
        <v>Schützengau Donau-Brenz</v>
      </c>
      <c r="H97" s="64"/>
      <c r="I97" s="64"/>
      <c r="J97" s="64"/>
      <c r="S97">
        <v>705</v>
      </c>
      <c r="T97">
        <v>705050</v>
      </c>
      <c r="U97" t="s">
        <v>124</v>
      </c>
      <c r="V97" t="s">
        <v>68</v>
      </c>
      <c r="W97" t="s">
        <v>123</v>
      </c>
      <c r="X97">
        <v>1</v>
      </c>
    </row>
    <row r="98" spans="3:24" ht="13.5" hidden="1" x14ac:dyDescent="0.25">
      <c r="C98" s="62" t="str">
        <f t="shared" si="0"/>
        <v xml:space="preserve">Stadtbergen SV 2    </v>
      </c>
      <c r="D98">
        <f t="shared" si="1"/>
        <v>702</v>
      </c>
      <c r="F98">
        <f t="shared" si="2"/>
        <v>702061</v>
      </c>
      <c r="G98" s="64" t="str">
        <f t="shared" si="3"/>
        <v>Schützengau Augsburg</v>
      </c>
      <c r="H98" s="64"/>
      <c r="I98" s="64"/>
      <c r="J98" s="64"/>
      <c r="S98">
        <v>702</v>
      </c>
      <c r="T98">
        <v>702061</v>
      </c>
      <c r="U98" t="s">
        <v>117</v>
      </c>
      <c r="V98" t="s">
        <v>68</v>
      </c>
      <c r="W98">
        <v>2</v>
      </c>
    </row>
    <row r="99" spans="3:24" ht="13.5" hidden="1" x14ac:dyDescent="0.25">
      <c r="C99" s="62" t="str">
        <f t="shared" si="0"/>
        <v xml:space="preserve">Straß SV 1    </v>
      </c>
      <c r="D99">
        <f t="shared" si="1"/>
        <v>721</v>
      </c>
      <c r="F99">
        <f t="shared" si="2"/>
        <v>721012</v>
      </c>
      <c r="G99" s="64" t="str">
        <f t="shared" si="3"/>
        <v>Schützengau Neu-Ulm</v>
      </c>
      <c r="H99" s="64"/>
      <c r="I99" s="64"/>
      <c r="J99" s="64"/>
      <c r="S99">
        <v>721</v>
      </c>
      <c r="T99">
        <v>721012</v>
      </c>
      <c r="U99" t="s">
        <v>157</v>
      </c>
      <c r="V99" t="s">
        <v>68</v>
      </c>
      <c r="W99">
        <v>1</v>
      </c>
    </row>
    <row r="100" spans="3:24" ht="13.5" hidden="1" x14ac:dyDescent="0.25">
      <c r="C100" s="62" t="str">
        <f t="shared" si="0"/>
        <v xml:space="preserve">SV Guntia Obergünzburg 1   </v>
      </c>
      <c r="D100">
        <f t="shared" si="1"/>
        <v>701</v>
      </c>
      <c r="F100">
        <f t="shared" si="2"/>
        <v>701013</v>
      </c>
      <c r="G100" s="64" t="str">
        <f t="shared" si="3"/>
        <v>Schützengau Allgäu</v>
      </c>
      <c r="H100" s="64"/>
      <c r="I100" s="64"/>
      <c r="J100" s="64"/>
      <c r="S100">
        <v>701</v>
      </c>
      <c r="T100">
        <v>701013</v>
      </c>
      <c r="U100" t="s">
        <v>68</v>
      </c>
      <c r="V100" t="s">
        <v>87</v>
      </c>
      <c r="W100" t="s">
        <v>88</v>
      </c>
      <c r="X100">
        <v>1</v>
      </c>
    </row>
    <row r="101" spans="3:24" ht="13.5" hidden="1" x14ac:dyDescent="0.25">
      <c r="C101" s="62" t="str">
        <f t="shared" si="0"/>
        <v xml:space="preserve">Untergermaringen St. Georg 1   </v>
      </c>
      <c r="D101">
        <f t="shared" si="1"/>
        <v>710</v>
      </c>
      <c r="F101">
        <f t="shared" si="2"/>
        <v>710058</v>
      </c>
      <c r="G101" s="64" t="str">
        <f t="shared" si="3"/>
        <v>Schützengau Kaufbeuren-Marktoberdorf</v>
      </c>
      <c r="H101" s="64"/>
      <c r="I101" s="64"/>
      <c r="J101" s="64"/>
      <c r="S101">
        <v>710</v>
      </c>
      <c r="T101">
        <v>710058</v>
      </c>
      <c r="U101" t="s">
        <v>115</v>
      </c>
      <c r="V101" t="s">
        <v>91</v>
      </c>
      <c r="W101" t="s">
        <v>92</v>
      </c>
      <c r="X101">
        <v>1</v>
      </c>
    </row>
    <row r="102" spans="3:24" ht="13.5" hidden="1" x14ac:dyDescent="0.25">
      <c r="C102" s="62" t="str">
        <f t="shared" si="0"/>
        <v xml:space="preserve">Untrasried SV 1    </v>
      </c>
      <c r="D102">
        <f t="shared" si="1"/>
        <v>701</v>
      </c>
      <c r="F102">
        <f t="shared" si="2"/>
        <v>701079</v>
      </c>
      <c r="G102" s="64" t="str">
        <f t="shared" si="3"/>
        <v>Schützengau Allgäu</v>
      </c>
      <c r="H102" s="64"/>
      <c r="I102" s="64"/>
      <c r="J102" s="64"/>
      <c r="S102">
        <v>701</v>
      </c>
      <c r="T102">
        <v>701079</v>
      </c>
      <c r="U102" t="s">
        <v>147</v>
      </c>
      <c r="V102" t="s">
        <v>68</v>
      </c>
      <c r="W102">
        <v>1</v>
      </c>
    </row>
    <row r="103" spans="3:24" ht="13.5" hidden="1" x14ac:dyDescent="0.25">
      <c r="C103" s="62" t="str">
        <f t="shared" si="0"/>
        <v xml:space="preserve">Weitnau-Gerholz 1     </v>
      </c>
      <c r="D103">
        <f t="shared" si="1"/>
        <v>701</v>
      </c>
      <c r="F103">
        <f t="shared" si="2"/>
        <v>701019</v>
      </c>
      <c r="G103" s="64" t="str">
        <f t="shared" si="3"/>
        <v>Schützengau Allgäu</v>
      </c>
      <c r="H103" s="64"/>
      <c r="I103" s="64"/>
      <c r="J103" s="64"/>
      <c r="S103">
        <v>701</v>
      </c>
      <c r="T103">
        <v>701019</v>
      </c>
      <c r="U103" t="s">
        <v>79</v>
      </c>
      <c r="V103">
        <v>1</v>
      </c>
    </row>
    <row r="104" spans="3:24" ht="13.5" hidden="1" x14ac:dyDescent="0.25">
      <c r="C104" s="62" t="str">
        <f t="shared" si="0"/>
        <v xml:space="preserve">Wirlings SV 1    </v>
      </c>
      <c r="D104">
        <f t="shared" si="1"/>
        <v>701</v>
      </c>
      <c r="F104">
        <f t="shared" si="2"/>
        <v>701088</v>
      </c>
      <c r="G104" s="64" t="str">
        <f t="shared" si="3"/>
        <v>Schützengau Allgäu</v>
      </c>
      <c r="H104" s="64"/>
      <c r="I104" s="64"/>
      <c r="J104" s="64"/>
      <c r="S104">
        <v>701</v>
      </c>
      <c r="T104">
        <v>701088</v>
      </c>
      <c r="U104" t="s">
        <v>113</v>
      </c>
      <c r="V104" t="s">
        <v>68</v>
      </c>
      <c r="W104">
        <v>1</v>
      </c>
    </row>
    <row r="105" spans="3:24" ht="13.5" hidden="1" x14ac:dyDescent="0.25">
      <c r="C105" s="62" t="str">
        <f>CONCATENATE(U105," ",V105," ",W105," ",X105," ",Y105," ",Z105," ",AA105)</f>
        <v xml:space="preserve">Wittislingen SG 1855 2   </v>
      </c>
      <c r="D105">
        <f t="shared" ref="D105:D107" si="4">S105</f>
        <v>705</v>
      </c>
      <c r="F105">
        <f t="shared" ref="F105:F107" si="5">T105</f>
        <v>705060</v>
      </c>
      <c r="G105" s="64" t="str">
        <f t="shared" ref="G105:G107" si="6">VLOOKUP(D105,L$56:N$77,2)</f>
        <v>Schützengau Donau-Brenz</v>
      </c>
      <c r="H105" s="64"/>
      <c r="I105" s="64"/>
      <c r="J105" s="64"/>
      <c r="S105">
        <v>705</v>
      </c>
      <c r="T105">
        <v>705060</v>
      </c>
      <c r="U105" t="s">
        <v>104</v>
      </c>
      <c r="V105" t="s">
        <v>70</v>
      </c>
      <c r="W105">
        <v>1855</v>
      </c>
      <c r="X105">
        <v>2</v>
      </c>
    </row>
    <row r="106" spans="3:24" ht="13.5" hidden="1" x14ac:dyDescent="0.25">
      <c r="C106" s="62" t="str">
        <f t="shared" ref="C106:C135" si="7">CONCATENATE(V106," ",W106," ",X106," ",Y106," ",Z106," ",AA106," ",AB106)</f>
        <v xml:space="preserve">SG 1855 1    </v>
      </c>
      <c r="D106">
        <f t="shared" si="4"/>
        <v>705</v>
      </c>
      <c r="F106">
        <f t="shared" si="5"/>
        <v>705060</v>
      </c>
      <c r="G106" s="64" t="str">
        <f t="shared" si="6"/>
        <v>Schützengau Donau-Brenz</v>
      </c>
      <c r="H106" s="64"/>
      <c r="I106" s="64"/>
      <c r="J106" s="64"/>
      <c r="S106">
        <v>705</v>
      </c>
      <c r="T106">
        <v>705060</v>
      </c>
      <c r="U106" t="s">
        <v>104</v>
      </c>
      <c r="V106" t="s">
        <v>70</v>
      </c>
      <c r="W106">
        <v>1855</v>
      </c>
      <c r="X106">
        <v>1</v>
      </c>
    </row>
    <row r="107" spans="3:24" ht="13.5" hidden="1" x14ac:dyDescent="0.25">
      <c r="C107" s="62" t="str">
        <f t="shared" si="7"/>
        <v xml:space="preserve">SV 1     </v>
      </c>
      <c r="D107">
        <f t="shared" si="4"/>
        <v>711</v>
      </c>
      <c r="F107">
        <f t="shared" si="5"/>
        <v>711033</v>
      </c>
      <c r="G107" s="64" t="str">
        <f t="shared" si="6"/>
        <v>Schützengau Krumbach</v>
      </c>
      <c r="H107" s="64"/>
      <c r="I107" s="64"/>
      <c r="J107" s="64"/>
      <c r="S107">
        <v>711</v>
      </c>
      <c r="T107">
        <v>711033</v>
      </c>
      <c r="U107" t="s">
        <v>150</v>
      </c>
      <c r="V107" t="s">
        <v>68</v>
      </c>
      <c r="W107">
        <v>1</v>
      </c>
    </row>
    <row r="108" spans="3:24" ht="13.5" x14ac:dyDescent="0.25">
      <c r="C108" s="62" t="str">
        <f t="shared" si="7"/>
        <v xml:space="preserve">      </v>
      </c>
      <c r="D108" s="63"/>
      <c r="E108" s="64"/>
      <c r="F108" s="64"/>
      <c r="G108" s="64"/>
      <c r="H108" s="64"/>
      <c r="I108" s="64"/>
      <c r="J108" s="64"/>
    </row>
    <row r="109" spans="3:24" ht="13.5" x14ac:dyDescent="0.25">
      <c r="C109" s="62" t="str">
        <f t="shared" si="7"/>
        <v xml:space="preserve">      </v>
      </c>
      <c r="D109" s="63"/>
      <c r="E109" s="64"/>
      <c r="F109" s="64"/>
      <c r="G109" s="64"/>
      <c r="H109" s="64"/>
      <c r="I109" s="64"/>
      <c r="J109" s="64"/>
    </row>
    <row r="110" spans="3:24" ht="13.5" x14ac:dyDescent="0.25">
      <c r="C110" s="62" t="str">
        <f t="shared" si="7"/>
        <v xml:space="preserve">      </v>
      </c>
      <c r="D110" s="63"/>
      <c r="E110" s="64"/>
      <c r="F110" s="64"/>
      <c r="G110" s="64"/>
      <c r="H110" s="64"/>
      <c r="I110" s="64"/>
      <c r="J110" s="64"/>
    </row>
    <row r="111" spans="3:24" ht="13.5" x14ac:dyDescent="0.25">
      <c r="C111" s="62" t="str">
        <f t="shared" si="7"/>
        <v xml:space="preserve">      </v>
      </c>
      <c r="D111" s="63"/>
      <c r="E111" s="64"/>
      <c r="F111" s="64"/>
      <c r="G111" s="64"/>
      <c r="H111" s="64"/>
      <c r="I111" s="64"/>
      <c r="J111" s="64"/>
    </row>
    <row r="112" spans="3:24" ht="13.5" x14ac:dyDescent="0.25">
      <c r="C112" s="62" t="str">
        <f t="shared" si="7"/>
        <v xml:space="preserve">      </v>
      </c>
      <c r="D112" s="63"/>
      <c r="E112" s="64"/>
      <c r="F112" s="64"/>
      <c r="G112" s="64"/>
      <c r="H112" s="64"/>
      <c r="I112" s="64"/>
      <c r="J112" s="64"/>
    </row>
    <row r="113" spans="3:10" ht="13.5" x14ac:dyDescent="0.25">
      <c r="C113" s="62" t="str">
        <f t="shared" si="7"/>
        <v xml:space="preserve">      </v>
      </c>
      <c r="D113" s="63"/>
      <c r="E113" s="64"/>
      <c r="F113" s="64"/>
      <c r="G113" s="64"/>
      <c r="H113" s="64"/>
      <c r="I113" s="64"/>
      <c r="J113" s="64"/>
    </row>
    <row r="114" spans="3:10" ht="13.5" x14ac:dyDescent="0.25">
      <c r="C114" s="62" t="str">
        <f t="shared" si="7"/>
        <v xml:space="preserve">      </v>
      </c>
      <c r="D114" s="63"/>
      <c r="E114" s="64"/>
      <c r="F114" s="64"/>
      <c r="G114" s="64"/>
      <c r="H114" s="64"/>
      <c r="I114" s="64"/>
      <c r="J114" s="64"/>
    </row>
    <row r="115" spans="3:10" ht="13.5" x14ac:dyDescent="0.25">
      <c r="C115" s="62" t="str">
        <f t="shared" si="7"/>
        <v xml:space="preserve">      </v>
      </c>
      <c r="D115" s="63"/>
      <c r="E115" s="64"/>
      <c r="F115" s="64"/>
      <c r="G115" s="64"/>
      <c r="H115" s="64"/>
      <c r="I115" s="64"/>
      <c r="J115" s="64"/>
    </row>
    <row r="116" spans="3:10" ht="13.5" x14ac:dyDescent="0.25">
      <c r="C116" s="62" t="str">
        <f t="shared" si="7"/>
        <v xml:space="preserve">      </v>
      </c>
      <c r="D116" s="63"/>
      <c r="E116" s="64"/>
      <c r="F116" s="64"/>
      <c r="G116" s="64"/>
      <c r="H116" s="64"/>
      <c r="I116" s="64"/>
      <c r="J116" s="64"/>
    </row>
    <row r="117" spans="3:10" ht="13.5" x14ac:dyDescent="0.25">
      <c r="C117" s="62" t="str">
        <f t="shared" si="7"/>
        <v xml:space="preserve">      </v>
      </c>
      <c r="D117" s="63"/>
      <c r="E117" s="64"/>
      <c r="F117" s="64"/>
      <c r="G117" s="64"/>
      <c r="H117" s="64"/>
      <c r="I117" s="64"/>
      <c r="J117" s="64"/>
    </row>
    <row r="118" spans="3:10" ht="13.5" x14ac:dyDescent="0.25">
      <c r="C118" s="62" t="str">
        <f t="shared" si="7"/>
        <v xml:space="preserve">      </v>
      </c>
      <c r="D118" s="63"/>
      <c r="E118" s="64"/>
      <c r="F118" s="64"/>
      <c r="G118" s="64"/>
      <c r="H118" s="64"/>
      <c r="I118" s="64"/>
      <c r="J118" s="64"/>
    </row>
    <row r="119" spans="3:10" ht="13.5" x14ac:dyDescent="0.25">
      <c r="C119" s="62" t="str">
        <f t="shared" si="7"/>
        <v xml:space="preserve">      </v>
      </c>
      <c r="D119" s="63"/>
      <c r="E119" s="64"/>
      <c r="F119" s="64"/>
      <c r="G119" s="64"/>
      <c r="H119" s="64"/>
      <c r="I119" s="64"/>
      <c r="J119" s="64"/>
    </row>
    <row r="120" spans="3:10" ht="13.5" x14ac:dyDescent="0.25">
      <c r="C120" s="62" t="str">
        <f t="shared" si="7"/>
        <v xml:space="preserve">      </v>
      </c>
      <c r="D120" s="63"/>
      <c r="E120" s="64"/>
      <c r="F120" s="64"/>
      <c r="G120" s="64"/>
      <c r="H120" s="64"/>
      <c r="I120" s="64"/>
      <c r="J120" s="64"/>
    </row>
    <row r="121" spans="3:10" ht="13.5" x14ac:dyDescent="0.25">
      <c r="C121" s="62" t="str">
        <f t="shared" si="7"/>
        <v xml:space="preserve">      </v>
      </c>
      <c r="D121" s="63"/>
      <c r="E121" s="64"/>
      <c r="F121" s="64"/>
      <c r="G121" s="64"/>
      <c r="H121" s="64"/>
      <c r="I121" s="64"/>
      <c r="J121" s="64"/>
    </row>
    <row r="122" spans="3:10" ht="13.5" x14ac:dyDescent="0.25">
      <c r="C122" s="62" t="str">
        <f t="shared" si="7"/>
        <v xml:space="preserve">      </v>
      </c>
      <c r="D122" s="63"/>
      <c r="E122" s="64"/>
      <c r="F122" s="64"/>
      <c r="G122" s="64"/>
      <c r="H122" s="64"/>
      <c r="I122" s="64"/>
      <c r="J122" s="64"/>
    </row>
    <row r="123" spans="3:10" ht="13.5" x14ac:dyDescent="0.25">
      <c r="C123" s="62" t="str">
        <f t="shared" si="7"/>
        <v xml:space="preserve">      </v>
      </c>
      <c r="D123" s="63"/>
      <c r="E123" s="64"/>
      <c r="F123" s="64"/>
      <c r="G123" s="64"/>
      <c r="H123" s="64"/>
      <c r="I123" s="64"/>
      <c r="J123" s="64"/>
    </row>
    <row r="124" spans="3:10" ht="13.5" x14ac:dyDescent="0.25">
      <c r="C124" s="62" t="str">
        <f t="shared" si="7"/>
        <v xml:space="preserve">      </v>
      </c>
      <c r="D124" s="63"/>
      <c r="E124" s="64"/>
      <c r="F124" s="64"/>
      <c r="G124" s="64"/>
      <c r="H124" s="64"/>
      <c r="I124" s="64"/>
      <c r="J124" s="64"/>
    </row>
    <row r="125" spans="3:10" ht="13.5" x14ac:dyDescent="0.25">
      <c r="C125" s="62" t="str">
        <f t="shared" si="7"/>
        <v xml:space="preserve">      </v>
      </c>
      <c r="D125" s="63"/>
      <c r="E125" s="64"/>
      <c r="F125" s="64"/>
      <c r="G125" s="64"/>
      <c r="H125" s="64"/>
      <c r="I125" s="64"/>
      <c r="J125" s="64"/>
    </row>
    <row r="126" spans="3:10" ht="13.5" x14ac:dyDescent="0.25">
      <c r="C126" s="62" t="str">
        <f t="shared" si="7"/>
        <v xml:space="preserve">      </v>
      </c>
      <c r="D126" s="63"/>
      <c r="E126" s="64"/>
      <c r="F126" s="64"/>
      <c r="G126" s="64"/>
      <c r="H126" s="64"/>
      <c r="I126" s="64"/>
      <c r="J126" s="64"/>
    </row>
    <row r="127" spans="3:10" ht="13.5" x14ac:dyDescent="0.25">
      <c r="C127" s="62" t="str">
        <f t="shared" si="7"/>
        <v xml:space="preserve">      </v>
      </c>
      <c r="D127" s="63"/>
      <c r="E127" s="64"/>
      <c r="F127" s="64"/>
      <c r="G127" s="64"/>
      <c r="H127" s="64"/>
      <c r="I127" s="64"/>
      <c r="J127" s="64"/>
    </row>
    <row r="128" spans="3:10" ht="13.5" x14ac:dyDescent="0.25">
      <c r="C128" s="62" t="str">
        <f t="shared" si="7"/>
        <v xml:space="preserve">      </v>
      </c>
      <c r="D128" s="63"/>
      <c r="E128" s="64"/>
      <c r="F128" s="64"/>
      <c r="G128" s="64"/>
      <c r="H128" s="64"/>
      <c r="I128" s="64"/>
      <c r="J128" s="64"/>
    </row>
    <row r="129" spans="3:10" ht="13.5" x14ac:dyDescent="0.25">
      <c r="C129" s="62" t="str">
        <f t="shared" si="7"/>
        <v xml:space="preserve">      </v>
      </c>
      <c r="D129" s="63"/>
      <c r="E129" s="64"/>
      <c r="F129" s="64"/>
      <c r="G129" s="64"/>
      <c r="H129" s="64"/>
      <c r="I129" s="64"/>
      <c r="J129" s="64"/>
    </row>
    <row r="130" spans="3:10" ht="13.5" x14ac:dyDescent="0.25">
      <c r="C130" s="62" t="str">
        <f t="shared" si="7"/>
        <v xml:space="preserve">      </v>
      </c>
      <c r="D130" s="63"/>
      <c r="E130" s="64"/>
      <c r="F130" s="64"/>
      <c r="G130" s="64"/>
      <c r="H130" s="64"/>
      <c r="I130" s="64"/>
      <c r="J130" s="64"/>
    </row>
    <row r="131" spans="3:10" ht="13.5" x14ac:dyDescent="0.25">
      <c r="C131" s="62" t="str">
        <f t="shared" si="7"/>
        <v xml:space="preserve">      </v>
      </c>
      <c r="D131" s="63"/>
      <c r="E131" s="64"/>
      <c r="F131" s="64"/>
      <c r="G131" s="64"/>
      <c r="H131" s="64"/>
      <c r="I131" s="64"/>
      <c r="J131" s="64"/>
    </row>
    <row r="132" spans="3:10" ht="13.5" x14ac:dyDescent="0.25">
      <c r="C132" s="62" t="str">
        <f t="shared" si="7"/>
        <v xml:space="preserve">      </v>
      </c>
      <c r="D132" s="63"/>
      <c r="E132" s="64"/>
      <c r="F132" s="64"/>
      <c r="G132" s="64"/>
      <c r="H132" s="64"/>
      <c r="I132" s="64"/>
      <c r="J132" s="64"/>
    </row>
    <row r="133" spans="3:10" ht="13.5" x14ac:dyDescent="0.25">
      <c r="C133" s="62" t="str">
        <f t="shared" si="7"/>
        <v xml:space="preserve">      </v>
      </c>
      <c r="D133" s="63"/>
      <c r="E133" s="64"/>
      <c r="F133" s="64"/>
      <c r="G133" s="64"/>
      <c r="H133" s="64"/>
      <c r="I133" s="64"/>
      <c r="J133" s="64"/>
    </row>
    <row r="134" spans="3:10" ht="13.5" x14ac:dyDescent="0.25">
      <c r="C134" s="62" t="str">
        <f t="shared" si="7"/>
        <v xml:space="preserve">      </v>
      </c>
      <c r="D134" s="63"/>
      <c r="E134" s="64"/>
      <c r="F134" s="64"/>
      <c r="G134" s="64"/>
      <c r="H134" s="64"/>
      <c r="I134" s="64"/>
      <c r="J134" s="64"/>
    </row>
    <row r="135" spans="3:10" ht="13.5" x14ac:dyDescent="0.25">
      <c r="C135" s="62" t="str">
        <f t="shared" si="7"/>
        <v xml:space="preserve">      </v>
      </c>
      <c r="D135" s="63"/>
      <c r="E135" s="64"/>
      <c r="F135" s="64"/>
      <c r="G135" s="64"/>
      <c r="H135" s="64"/>
      <c r="I135" s="64"/>
      <c r="J135" s="64"/>
    </row>
    <row r="136" spans="3:10" x14ac:dyDescent="0.2">
      <c r="G136" s="4"/>
      <c r="H136" s="4"/>
    </row>
    <row r="137" spans="3:10" x14ac:dyDescent="0.2">
      <c r="G137" s="4"/>
      <c r="H137" s="4"/>
    </row>
    <row r="138" spans="3:10" x14ac:dyDescent="0.2">
      <c r="G138" s="4"/>
      <c r="H138" s="4"/>
    </row>
    <row r="139" spans="3:10" x14ac:dyDescent="0.2">
      <c r="G139" s="4"/>
      <c r="H139" s="4"/>
    </row>
    <row r="140" spans="3:10" x14ac:dyDescent="0.2">
      <c r="G140" s="4"/>
      <c r="H140" s="4"/>
    </row>
    <row r="141" spans="3:10" x14ac:dyDescent="0.2">
      <c r="G141" s="4"/>
      <c r="H141" s="4"/>
    </row>
    <row r="142" spans="3:10" x14ac:dyDescent="0.2">
      <c r="G142" s="4"/>
      <c r="H142" s="4"/>
    </row>
    <row r="143" spans="3:10" x14ac:dyDescent="0.2">
      <c r="G143" s="4"/>
      <c r="H143" s="4"/>
    </row>
    <row r="144" spans="3:10" x14ac:dyDescent="0.2">
      <c r="G144" s="4"/>
      <c r="H144" s="4"/>
    </row>
    <row r="145" spans="7:8" x14ac:dyDescent="0.2">
      <c r="G145" s="4"/>
      <c r="H145" s="4"/>
    </row>
    <row r="146" spans="7:8" x14ac:dyDescent="0.2">
      <c r="G146" s="4"/>
      <c r="H146" s="4"/>
    </row>
    <row r="147" spans="7:8" x14ac:dyDescent="0.2">
      <c r="G147" s="4"/>
      <c r="H147" s="4"/>
    </row>
    <row r="148" spans="7:8" x14ac:dyDescent="0.2">
      <c r="G148" s="4"/>
      <c r="H148" s="4"/>
    </row>
    <row r="149" spans="7:8" x14ac:dyDescent="0.2">
      <c r="G149" s="4"/>
      <c r="H149" s="4"/>
    </row>
    <row r="150" spans="7:8" x14ac:dyDescent="0.2">
      <c r="G150" s="4"/>
      <c r="H150" s="4"/>
    </row>
    <row r="151" spans="7:8" x14ac:dyDescent="0.2">
      <c r="G151" s="4"/>
      <c r="H151" s="4"/>
    </row>
    <row r="152" spans="7:8" x14ac:dyDescent="0.2">
      <c r="G152" s="4"/>
      <c r="H152" s="4"/>
    </row>
    <row r="153" spans="7:8" x14ac:dyDescent="0.2">
      <c r="G153" s="4"/>
      <c r="H153" s="4"/>
    </row>
    <row r="154" spans="7:8" x14ac:dyDescent="0.2">
      <c r="G154" s="4"/>
      <c r="H154" s="4"/>
    </row>
    <row r="155" spans="7:8" x14ac:dyDescent="0.2">
      <c r="G155" s="4"/>
      <c r="H155" s="4"/>
    </row>
    <row r="156" spans="7:8" x14ac:dyDescent="0.2">
      <c r="G156" s="4"/>
      <c r="H156" s="4"/>
    </row>
    <row r="157" spans="7:8" x14ac:dyDescent="0.2">
      <c r="G157" s="4"/>
      <c r="H157" s="4"/>
    </row>
    <row r="158" spans="7:8" x14ac:dyDescent="0.2">
      <c r="G158" s="4"/>
      <c r="H158" s="4"/>
    </row>
    <row r="159" spans="7:8" x14ac:dyDescent="0.2">
      <c r="G159" s="4"/>
      <c r="H159" s="4"/>
    </row>
    <row r="160" spans="7:8" x14ac:dyDescent="0.2">
      <c r="G160" s="4"/>
      <c r="H160" s="4"/>
    </row>
    <row r="161" spans="7:8" x14ac:dyDescent="0.2">
      <c r="G161" s="4"/>
      <c r="H161" s="4"/>
    </row>
    <row r="162" spans="7:8" x14ac:dyDescent="0.2">
      <c r="G162" s="4"/>
      <c r="H162" s="4"/>
    </row>
    <row r="163" spans="7:8" x14ac:dyDescent="0.2">
      <c r="G163" s="4"/>
      <c r="H163" s="4"/>
    </row>
    <row r="164" spans="7:8" x14ac:dyDescent="0.2">
      <c r="G164" s="4"/>
      <c r="H164" s="4"/>
    </row>
    <row r="165" spans="7:8" x14ac:dyDescent="0.2">
      <c r="G165" s="4"/>
      <c r="H165" s="4"/>
    </row>
    <row r="166" spans="7:8" x14ac:dyDescent="0.2">
      <c r="G166" s="4"/>
      <c r="H166" s="4"/>
    </row>
    <row r="167" spans="7:8" x14ac:dyDescent="0.2">
      <c r="G167" s="4"/>
      <c r="H167" s="4"/>
    </row>
    <row r="168" spans="7:8" x14ac:dyDescent="0.2">
      <c r="G168" s="4"/>
      <c r="H168" s="4"/>
    </row>
    <row r="169" spans="7:8" x14ac:dyDescent="0.2">
      <c r="G169" s="4"/>
      <c r="H169" s="4"/>
    </row>
    <row r="170" spans="7:8" x14ac:dyDescent="0.2">
      <c r="G170" s="4"/>
      <c r="H170" s="4"/>
    </row>
    <row r="171" spans="7:8" x14ac:dyDescent="0.2">
      <c r="G171" s="4"/>
      <c r="H171" s="4"/>
    </row>
    <row r="172" spans="7:8" x14ac:dyDescent="0.2">
      <c r="G172" s="4"/>
      <c r="H172" s="4"/>
    </row>
    <row r="173" spans="7:8" x14ac:dyDescent="0.2">
      <c r="G173" s="4"/>
      <c r="H173" s="4"/>
    </row>
    <row r="174" spans="7:8" x14ac:dyDescent="0.2">
      <c r="G174" s="4"/>
      <c r="H174" s="4"/>
    </row>
    <row r="175" spans="7:8" x14ac:dyDescent="0.2">
      <c r="G175" s="4"/>
      <c r="H175" s="4"/>
    </row>
    <row r="176" spans="7:8" x14ac:dyDescent="0.2">
      <c r="G176" s="4"/>
      <c r="H176" s="4"/>
    </row>
    <row r="177" spans="7:8" x14ac:dyDescent="0.2">
      <c r="G177" s="4"/>
      <c r="H177" s="4"/>
    </row>
    <row r="178" spans="7:8" x14ac:dyDescent="0.2">
      <c r="G178" s="4"/>
      <c r="H178" s="4"/>
    </row>
    <row r="179" spans="7:8" x14ac:dyDescent="0.2">
      <c r="G179" s="4"/>
      <c r="H179" s="4"/>
    </row>
    <row r="180" spans="7:8" x14ac:dyDescent="0.2">
      <c r="G180" s="4"/>
      <c r="H180" s="4"/>
    </row>
    <row r="181" spans="7:8" x14ac:dyDescent="0.2">
      <c r="G181" s="4"/>
      <c r="H181" s="4"/>
    </row>
    <row r="182" spans="7:8" x14ac:dyDescent="0.2">
      <c r="G182" s="4"/>
      <c r="H182" s="4"/>
    </row>
    <row r="183" spans="7:8" x14ac:dyDescent="0.2">
      <c r="G183" s="4"/>
      <c r="H183" s="4"/>
    </row>
    <row r="184" spans="7:8" x14ac:dyDescent="0.2">
      <c r="G184" s="4"/>
      <c r="H184" s="4"/>
    </row>
    <row r="185" spans="7:8" x14ac:dyDescent="0.2">
      <c r="G185" s="4"/>
      <c r="H185" s="4"/>
    </row>
    <row r="186" spans="7:8" x14ac:dyDescent="0.2">
      <c r="G186" s="4"/>
      <c r="H186" s="4"/>
    </row>
    <row r="187" spans="7:8" x14ac:dyDescent="0.2">
      <c r="G187" s="4"/>
      <c r="H187" s="4"/>
    </row>
    <row r="188" spans="7:8" x14ac:dyDescent="0.2">
      <c r="G188" s="4"/>
      <c r="H188" s="4"/>
    </row>
    <row r="189" spans="7:8" x14ac:dyDescent="0.2">
      <c r="G189" s="4"/>
      <c r="H189" s="4"/>
    </row>
    <row r="190" spans="7:8" x14ac:dyDescent="0.2">
      <c r="G190" s="4"/>
      <c r="H190" s="4"/>
    </row>
    <row r="191" spans="7:8" x14ac:dyDescent="0.2">
      <c r="G191" s="4"/>
      <c r="H191" s="4"/>
    </row>
    <row r="192" spans="7:8" x14ac:dyDescent="0.2">
      <c r="G192" s="4"/>
      <c r="H192" s="4"/>
    </row>
    <row r="193" spans="7:8" x14ac:dyDescent="0.2">
      <c r="G193" s="4"/>
      <c r="H193" s="4"/>
    </row>
    <row r="194" spans="7:8" x14ac:dyDescent="0.2">
      <c r="G194" s="4"/>
      <c r="H194" s="4"/>
    </row>
    <row r="195" spans="7:8" x14ac:dyDescent="0.2">
      <c r="G195" s="4"/>
      <c r="H195" s="4"/>
    </row>
    <row r="196" spans="7:8" x14ac:dyDescent="0.2">
      <c r="G196" s="4"/>
      <c r="H196" s="4"/>
    </row>
    <row r="197" spans="7:8" x14ac:dyDescent="0.2">
      <c r="G197" s="4"/>
      <c r="H197" s="4"/>
    </row>
    <row r="198" spans="7:8" x14ac:dyDescent="0.2">
      <c r="G198" s="4"/>
      <c r="H198" s="4"/>
    </row>
    <row r="199" spans="7:8" x14ac:dyDescent="0.2">
      <c r="G199" s="4"/>
      <c r="H199" s="4"/>
    </row>
    <row r="200" spans="7:8" x14ac:dyDescent="0.2">
      <c r="G200" s="4"/>
      <c r="H200" s="4"/>
    </row>
    <row r="201" spans="7:8" x14ac:dyDescent="0.2">
      <c r="G201" s="4"/>
      <c r="H201" s="4"/>
    </row>
    <row r="202" spans="7:8" x14ac:dyDescent="0.2">
      <c r="G202" s="4"/>
      <c r="H202" s="4"/>
    </row>
    <row r="203" spans="7:8" x14ac:dyDescent="0.2">
      <c r="G203" s="4"/>
      <c r="H203" s="4"/>
    </row>
    <row r="204" spans="7:8" x14ac:dyDescent="0.2">
      <c r="G204" s="4"/>
      <c r="H204" s="4"/>
    </row>
    <row r="205" spans="7:8" x14ac:dyDescent="0.2">
      <c r="G205" s="4"/>
      <c r="H205" s="4"/>
    </row>
    <row r="206" spans="7:8" x14ac:dyDescent="0.2">
      <c r="G206" s="4"/>
      <c r="H206" s="4"/>
    </row>
    <row r="207" spans="7:8" x14ac:dyDescent="0.2">
      <c r="G207" s="4"/>
      <c r="H207" s="4"/>
    </row>
    <row r="208" spans="7:8" x14ac:dyDescent="0.2">
      <c r="G208" s="4"/>
      <c r="H208" s="4"/>
    </row>
    <row r="209" spans="7:8" x14ac:dyDescent="0.2">
      <c r="G209" s="4"/>
      <c r="H209" s="4"/>
    </row>
    <row r="210" spans="7:8" x14ac:dyDescent="0.2">
      <c r="G210" s="4"/>
      <c r="H210" s="4"/>
    </row>
    <row r="211" spans="7:8" x14ac:dyDescent="0.2">
      <c r="G211" s="4"/>
      <c r="H211" s="4"/>
    </row>
    <row r="212" spans="7:8" x14ac:dyDescent="0.2">
      <c r="G212" s="4"/>
      <c r="H212" s="4"/>
    </row>
    <row r="213" spans="7:8" x14ac:dyDescent="0.2">
      <c r="G213" s="4"/>
      <c r="H213" s="4"/>
    </row>
    <row r="214" spans="7:8" x14ac:dyDescent="0.2">
      <c r="G214" s="4"/>
      <c r="H214" s="4"/>
    </row>
    <row r="215" spans="7:8" x14ac:dyDescent="0.2">
      <c r="G215" s="4"/>
      <c r="H215" s="4"/>
    </row>
    <row r="216" spans="7:8" x14ac:dyDescent="0.2">
      <c r="G216" s="4"/>
      <c r="H216" s="4"/>
    </row>
    <row r="217" spans="7:8" x14ac:dyDescent="0.2">
      <c r="G217" s="4"/>
      <c r="H217" s="4"/>
    </row>
    <row r="218" spans="7:8" x14ac:dyDescent="0.2">
      <c r="G218" s="4"/>
      <c r="H218" s="4"/>
    </row>
    <row r="219" spans="7:8" x14ac:dyDescent="0.2">
      <c r="G219" s="4"/>
      <c r="H219" s="4"/>
    </row>
    <row r="220" spans="7:8" x14ac:dyDescent="0.2">
      <c r="G220" s="4"/>
      <c r="H220" s="4"/>
    </row>
    <row r="221" spans="7:8" x14ac:dyDescent="0.2">
      <c r="G221" s="4"/>
      <c r="H221" s="4"/>
    </row>
    <row r="222" spans="7:8" x14ac:dyDescent="0.2">
      <c r="G222" s="4"/>
      <c r="H222" s="4"/>
    </row>
    <row r="223" spans="7:8" x14ac:dyDescent="0.2">
      <c r="G223" s="4"/>
      <c r="H223" s="4"/>
    </row>
    <row r="224" spans="7:8" x14ac:dyDescent="0.2">
      <c r="G224" s="4"/>
      <c r="H224" s="4"/>
    </row>
    <row r="225" spans="7:8" x14ac:dyDescent="0.2">
      <c r="G225" s="4"/>
      <c r="H225" s="4"/>
    </row>
    <row r="226" spans="7:8" x14ac:dyDescent="0.2">
      <c r="G226" s="4"/>
      <c r="H226" s="4"/>
    </row>
    <row r="227" spans="7:8" x14ac:dyDescent="0.2">
      <c r="G227" s="4"/>
      <c r="H227" s="4"/>
    </row>
    <row r="228" spans="7:8" x14ac:dyDescent="0.2">
      <c r="G228" s="4"/>
      <c r="H228" s="4"/>
    </row>
    <row r="229" spans="7:8" x14ac:dyDescent="0.2">
      <c r="G229" s="4"/>
      <c r="H229" s="4"/>
    </row>
    <row r="230" spans="7:8" x14ac:dyDescent="0.2">
      <c r="G230" s="4"/>
      <c r="H230" s="4"/>
    </row>
    <row r="231" spans="7:8" x14ac:dyDescent="0.2">
      <c r="G231" s="4"/>
      <c r="H231" s="4"/>
    </row>
    <row r="232" spans="7:8" x14ac:dyDescent="0.2">
      <c r="G232" s="4"/>
      <c r="H232" s="4"/>
    </row>
    <row r="233" spans="7:8" x14ac:dyDescent="0.2">
      <c r="G233" s="4"/>
      <c r="H233" s="4"/>
    </row>
  </sheetData>
  <sheetProtection selectLockedCells="1"/>
  <protectedRanges>
    <protectedRange password="E5BA" sqref="B7 D7 N7 A6:T6 A1:T4 A8:T8 A5 C5:O5" name="Auswertekarte_2"/>
    <protectedRange password="E5BA" sqref="L7 H7 O7:P7" name="Auswertekarte_1_2"/>
  </protectedRanges>
  <autoFilter ref="S39:Y95" xr:uid="{00000000-0009-0000-0000-000000000000}">
    <sortState xmlns:xlrd2="http://schemas.microsoft.com/office/spreadsheetml/2017/richdata2" ref="S40:Y107">
      <sortCondition ref="U39:U95"/>
    </sortState>
  </autoFilter>
  <mergeCells count="28">
    <mergeCell ref="B1:P1"/>
    <mergeCell ref="B3:P3"/>
    <mergeCell ref="B10:H10"/>
    <mergeCell ref="J10:P10"/>
    <mergeCell ref="D27:F27"/>
    <mergeCell ref="J11:K11"/>
    <mergeCell ref="L11:O11"/>
    <mergeCell ref="J12:K12"/>
    <mergeCell ref="L12:O12"/>
    <mergeCell ref="D5:G5"/>
    <mergeCell ref="H5:I5"/>
    <mergeCell ref="L5:N5"/>
    <mergeCell ref="M7:N7"/>
    <mergeCell ref="B35:C35"/>
    <mergeCell ref="D35:G35"/>
    <mergeCell ref="B29:H29"/>
    <mergeCell ref="B31:H34"/>
    <mergeCell ref="D25:F25"/>
    <mergeCell ref="I7:K7"/>
    <mergeCell ref="B17:G17"/>
    <mergeCell ref="B12:C12"/>
    <mergeCell ref="D11:G11"/>
    <mergeCell ref="B18:P18"/>
    <mergeCell ref="J30:P30"/>
    <mergeCell ref="J31:P31"/>
    <mergeCell ref="J17:O17"/>
    <mergeCell ref="D12:G12"/>
    <mergeCell ref="B11:C11"/>
  </mergeCells>
  <phoneticPr fontId="0" type="noConversion"/>
  <conditionalFormatting sqref="H14:H17 P14:P17 H19:H20 P19:P20 D25:F25 D27:F27">
    <cfRule type="cellIs" dxfId="2" priority="16" stopIfTrue="1" operator="equal">
      <formula>0</formula>
    </cfRule>
  </conditionalFormatting>
  <conditionalFormatting sqref="H25">
    <cfRule type="expression" dxfId="1" priority="8" stopIfTrue="1">
      <formula>$H$17&lt;1</formula>
    </cfRule>
  </conditionalFormatting>
  <conditionalFormatting sqref="H27">
    <cfRule type="expression" dxfId="0" priority="7" stopIfTrue="1">
      <formula>$P$17&lt;1</formula>
    </cfRule>
  </conditionalFormatting>
  <dataValidations count="6">
    <dataValidation type="list" allowBlank="1" showInputMessage="1" showErrorMessage="1" sqref="C7" xr:uid="{00000000-0002-0000-0000-000000000000}">
      <formula1>$J$39:$J$49</formula1>
    </dataValidation>
    <dataValidation type="list" allowBlank="1" showInputMessage="1" showErrorMessage="1" sqref="L5" xr:uid="{00000000-0002-0000-0000-000001000000}">
      <formula1>$M$39:$M$41</formula1>
    </dataValidation>
    <dataValidation type="list" allowBlank="1" showInputMessage="1" showErrorMessage="1" sqref="M7" xr:uid="{00000000-0002-0000-0000-000002000000}">
      <formula1>$O$39:$O$46</formula1>
    </dataValidation>
    <dataValidation type="list" allowBlank="1" showInputMessage="1" showErrorMessage="1" sqref="H5:I5" xr:uid="{00000000-0002-0000-0000-000003000000}">
      <formula1>$L$39:$L$44</formula1>
    </dataValidation>
    <dataValidation type="list" allowBlank="1" showInputMessage="1" showErrorMessage="1" sqref="L11:O11" xr:uid="{00000000-0002-0000-0000-000004000000}">
      <formula1>$C$39:$C$104</formula1>
    </dataValidation>
    <dataValidation type="list" allowBlank="1" showInputMessage="1" showErrorMessage="1" sqref="D11:G11" xr:uid="{00000000-0002-0000-0000-000005000000}">
      <formula1>$C$39:$C$105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Auswertekarte</vt:lpstr>
    </vt:vector>
  </TitlesOfParts>
  <Company>IKSV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Lengger</dc:creator>
  <cp:lastModifiedBy>Gerhard Lengger</cp:lastModifiedBy>
  <cp:lastPrinted>2017-09-27T09:08:48Z</cp:lastPrinted>
  <dcterms:created xsi:type="dcterms:W3CDTF">2003-11-17T09:46:22Z</dcterms:created>
  <dcterms:modified xsi:type="dcterms:W3CDTF">2023-10-04T16:15:07Z</dcterms:modified>
</cp:coreProperties>
</file>