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lh\ALH-Kueche\Documents\Gerhard\Bezirk\"/>
    </mc:Choice>
  </mc:AlternateContent>
  <bookViews>
    <workbookView xWindow="-15" yWindow="-15" windowWidth="8010" windowHeight="10065"/>
  </bookViews>
  <sheets>
    <sheet name="Vorlage" sheetId="4" r:id="rId1"/>
    <sheet name="Tabelle1" sheetId="5" r:id="rId2"/>
  </sheets>
  <definedNames>
    <definedName name="_xlnm._FilterDatabase" localSheetId="0" hidden="1">Vorlage!$T$43:$X$43</definedName>
  </definedNames>
  <calcPr calcId="162913"/>
</workbook>
</file>

<file path=xl/calcChain.xml><?xml version="1.0" encoding="utf-8"?>
<calcChain xmlns="http://schemas.openxmlformats.org/spreadsheetml/2006/main">
  <c r="F45" i="4" l="1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F54" i="4"/>
  <c r="G54" i="4" s="1"/>
  <c r="F55" i="4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44" i="4"/>
  <c r="G44" i="4" s="1"/>
  <c r="G55" i="4"/>
  <c r="G53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D49" i="4"/>
  <c r="D46" i="4"/>
  <c r="D53" i="4"/>
  <c r="D57" i="4"/>
  <c r="D45" i="4"/>
  <c r="D58" i="4"/>
  <c r="D62" i="4"/>
  <c r="D60" i="4"/>
  <c r="D50" i="4"/>
  <c r="D48" i="4"/>
  <c r="D59" i="4"/>
  <c r="D44" i="4"/>
  <c r="D52" i="4"/>
  <c r="D61" i="4"/>
  <c r="D55" i="4"/>
  <c r="D47" i="4"/>
  <c r="D54" i="4"/>
  <c r="D56" i="4"/>
  <c r="D51" i="4"/>
  <c r="C44" i="4"/>
  <c r="C68" i="4"/>
  <c r="C69" i="4"/>
  <c r="C70" i="4"/>
  <c r="C71" i="4"/>
  <c r="C72" i="4"/>
  <c r="C73" i="4"/>
  <c r="I21" i="4"/>
  <c r="I19" i="4"/>
  <c r="I20" i="4"/>
  <c r="J19" i="4"/>
  <c r="I17" i="4"/>
  <c r="I15" i="4"/>
  <c r="I13" i="4"/>
  <c r="H23" i="4"/>
  <c r="M21" i="4"/>
  <c r="M22" i="4"/>
  <c r="L21" i="4"/>
  <c r="I22" i="4"/>
  <c r="J21" i="4" s="1"/>
  <c r="M13" i="4"/>
  <c r="M14" i="4"/>
  <c r="L13" i="4"/>
  <c r="M19" i="4"/>
  <c r="M20" i="4"/>
  <c r="L19" i="4"/>
  <c r="M17" i="4"/>
  <c r="M18" i="4" s="1"/>
  <c r="L17" i="4" s="1"/>
  <c r="M15" i="4"/>
  <c r="M16" i="4"/>
  <c r="L15" i="4" s="1"/>
  <c r="I18" i="4"/>
  <c r="J17" i="4"/>
  <c r="I16" i="4"/>
  <c r="J15" i="4" s="1"/>
  <c r="I14" i="4"/>
  <c r="J13" i="4"/>
  <c r="J24" i="4" s="1"/>
  <c r="M11" i="4" l="1"/>
  <c r="J11" i="4"/>
  <c r="L24" i="4"/>
  <c r="L26" i="4" s="1"/>
  <c r="L11" i="4"/>
  <c r="M23" i="4"/>
  <c r="D11" i="4"/>
  <c r="J26" i="4" l="1"/>
</calcChain>
</file>

<file path=xl/sharedStrings.xml><?xml version="1.0" encoding="utf-8"?>
<sst xmlns="http://schemas.openxmlformats.org/spreadsheetml/2006/main" count="133" uniqueCount="104">
  <si>
    <t>Heim - Mannschaft</t>
  </si>
  <si>
    <t>Gast - Mannschaft</t>
  </si>
  <si>
    <t>Verein:</t>
  </si>
  <si>
    <t>Gau:</t>
  </si>
  <si>
    <t>V.-Nr.:</t>
  </si>
  <si>
    <t>Pass-Nr.:</t>
  </si>
  <si>
    <t>Name</t>
  </si>
  <si>
    <t>S 1</t>
  </si>
  <si>
    <t>S 2</t>
  </si>
  <si>
    <t>S 3</t>
  </si>
  <si>
    <t>S 4</t>
  </si>
  <si>
    <t>Ringe</t>
  </si>
  <si>
    <t>Punkte</t>
  </si>
  <si>
    <t>Total</t>
  </si>
  <si>
    <t>Der Kampf wurde gemäß der Spo.-O. des DSB und der RWK-Ordnung</t>
  </si>
  <si>
    <t>AUSWERTEKARTE</t>
  </si>
  <si>
    <t xml:space="preserve"> </t>
  </si>
  <si>
    <t>Einzelpunkte</t>
  </si>
  <si>
    <t>Mannschaftspunkte</t>
  </si>
  <si>
    <t>Das Ergebniss muss direkt nach dem Wettkampf 
per Onlinemelder gemeldet werden!!!</t>
  </si>
  <si>
    <t xml:space="preserve">Datum: </t>
  </si>
  <si>
    <t>Schützenbezirk Schwaben</t>
  </si>
  <si>
    <t>Luftgewehr</t>
  </si>
  <si>
    <t>Vereine</t>
  </si>
  <si>
    <t>Gau</t>
  </si>
  <si>
    <t>1.</t>
  </si>
  <si>
    <t>2.</t>
  </si>
  <si>
    <t>3.</t>
  </si>
  <si>
    <t>4.</t>
  </si>
  <si>
    <t>5.</t>
  </si>
  <si>
    <t>6.</t>
  </si>
  <si>
    <t>7.</t>
  </si>
  <si>
    <t>WKT</t>
  </si>
  <si>
    <t>Disziplin</t>
  </si>
  <si>
    <t>Gruppe</t>
  </si>
  <si>
    <t>Schützengau Allgäu</t>
  </si>
  <si>
    <t>Schützengau Augsburg</t>
  </si>
  <si>
    <t>Schützengau Babenhausen</t>
  </si>
  <si>
    <t>Schützengau Burgau</t>
  </si>
  <si>
    <t>Schützengau Donau-Ries</t>
  </si>
  <si>
    <t>Schützengau Günzburg</t>
  </si>
  <si>
    <t>Schützengau Illertissen</t>
  </si>
  <si>
    <t>Schützengau Kaufbeuren-Marktoberdorf</t>
  </si>
  <si>
    <t>Schützengau Krumbach</t>
  </si>
  <si>
    <t>Schützengau Lech-Wertach</t>
  </si>
  <si>
    <t>Schützengau Memmingen</t>
  </si>
  <si>
    <t>Schützengau Mindelheim</t>
  </si>
  <si>
    <t>Schützengau Oberallgäu</t>
  </si>
  <si>
    <t>Schützengau Ostallgäu</t>
  </si>
  <si>
    <t>Schützengau Ottobeuren</t>
  </si>
  <si>
    <t>Schützengau Ries-Nördlingen</t>
  </si>
  <si>
    <t>Schützengau Rothtal</t>
  </si>
  <si>
    <t>Schützengau Türkheim</t>
  </si>
  <si>
    <t>Schützengau Neu-Ulm</t>
  </si>
  <si>
    <t>Schützengau Wertingen</t>
  </si>
  <si>
    <t>Schützengau Westallgäu</t>
  </si>
  <si>
    <t>Wettkampftag</t>
  </si>
  <si>
    <t>WK</t>
  </si>
  <si>
    <t>St.:</t>
  </si>
  <si>
    <t>8.</t>
  </si>
  <si>
    <t>9.</t>
  </si>
  <si>
    <t>10.</t>
  </si>
  <si>
    <t>Bezirksoberliga</t>
  </si>
  <si>
    <t>Stechschuß Einzel</t>
  </si>
  <si>
    <t>Bezirksoberligasaison</t>
  </si>
  <si>
    <t>des BSSB, sowie der Bezirksoberliga-Ordnung durchgeführt.</t>
  </si>
  <si>
    <t>SG</t>
  </si>
  <si>
    <t>SV</t>
  </si>
  <si>
    <t>Eichenlaub</t>
  </si>
  <si>
    <t>Hubertus</t>
  </si>
  <si>
    <t>Grünholder</t>
  </si>
  <si>
    <t>Rothtal</t>
  </si>
  <si>
    <t>Tagobert</t>
  </si>
  <si>
    <t>Eintracht</t>
  </si>
  <si>
    <t>Freyberg-Eisenberg-Zell</t>
  </si>
  <si>
    <t>Adlerschützen</t>
  </si>
  <si>
    <t>Tell</t>
  </si>
  <si>
    <t>Schützengau Donau-Brenz-Egau</t>
  </si>
  <si>
    <t>Gruppe 1</t>
  </si>
  <si>
    <t>Gruppe 2</t>
  </si>
  <si>
    <t>Gruppe 3</t>
  </si>
  <si>
    <t>Gruppe 4</t>
  </si>
  <si>
    <t>Buching-Berghof</t>
  </si>
  <si>
    <t>Ebersbach</t>
  </si>
  <si>
    <t>Aufkirch</t>
  </si>
  <si>
    <t>FSG</t>
  </si>
  <si>
    <t>Römerturm</t>
  </si>
  <si>
    <t>Kimratshofen</t>
  </si>
  <si>
    <t>Maria-Thann</t>
  </si>
  <si>
    <t>Tronetshofen-Willmatshofen</t>
  </si>
  <si>
    <t>Bleichen</t>
  </si>
  <si>
    <t>Obenhausen</t>
  </si>
  <si>
    <t>Tafertshofen</t>
  </si>
  <si>
    <t>Breitenbrunn</t>
  </si>
  <si>
    <t>Maria-Steinbach</t>
  </si>
  <si>
    <t>Stadtbergen</t>
  </si>
  <si>
    <t>Unterschöneberg</t>
  </si>
  <si>
    <t>Immergrün</t>
  </si>
  <si>
    <t>Horgau</t>
  </si>
  <si>
    <t>Reinhartshausen</t>
  </si>
  <si>
    <t>Auerhahn</t>
  </si>
  <si>
    <t>Eppisburg</t>
  </si>
  <si>
    <t>Gablingen</t>
  </si>
  <si>
    <t>Monheim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</si>
</sst>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00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.9499999999999993"/>
      <color indexed="8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sz val="9.9499999999999993"/>
      <color indexed="8"/>
      <name val="Arial Narrow"/>
      <family val="2"/>
    </font>
    <font>
      <strike/>
      <sz val="8"/>
      <name val="Arial Narrow"/>
      <family val="2"/>
    </font>
    <font>
      <sz val="14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53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u/>
      <sz val="16"/>
      <color indexed="10"/>
      <name val="Calibri"/>
      <family val="2"/>
      <scheme val="minor"/>
    </font>
    <font>
      <b/>
      <sz val="20"/>
      <color indexed="6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sz val="8"/>
      <color theme="1"/>
      <name val="Arial Narrow"/>
      <family val="2"/>
    </font>
    <font>
      <i/>
      <sz val="1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9" fontId="3" fillId="0" borderId="0" xfId="0" applyNumberFormat="1" applyFont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9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9" fontId="5" fillId="0" borderId="0" xfId="0" applyNumberFormat="1" applyFont="1" applyAlignment="1">
      <alignment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2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22" fillId="0" borderId="3" xfId="0" applyFont="1" applyBorder="1" applyAlignment="1" applyProtection="1">
      <alignment horizontal="center" vertical="center"/>
    </xf>
    <xf numFmtId="1" fontId="23" fillId="6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Alignment="1" applyProtection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7" fillId="0" borderId="0" xfId="0" applyFont="1"/>
    <xf numFmtId="0" fontId="26" fillId="0" borderId="0" xfId="0" applyFont="1"/>
    <xf numFmtId="169" fontId="13" fillId="3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9" fillId="0" borderId="0" xfId="0" applyFont="1" applyAlignment="1" applyProtection="1">
      <alignment vertical="center"/>
    </xf>
    <xf numFmtId="0" fontId="8" fillId="0" borderId="0" xfId="0" applyFont="1"/>
    <xf numFmtId="0" fontId="28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center"/>
    </xf>
    <xf numFmtId="0" fontId="27" fillId="0" borderId="0" xfId="0" applyFont="1" applyAlignment="1" applyProtection="1">
      <alignment horizontal="right" vertical="center"/>
    </xf>
    <xf numFmtId="0" fontId="27" fillId="7" borderId="0" xfId="0" applyFont="1" applyFill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vertical="center"/>
    </xf>
    <xf numFmtId="0" fontId="32" fillId="5" borderId="15" xfId="0" applyFont="1" applyFill="1" applyBorder="1" applyAlignment="1" applyProtection="1">
      <alignment horizontal="center" vertical="center"/>
    </xf>
    <xf numFmtId="0" fontId="32" fillId="5" borderId="2" xfId="0" applyFont="1" applyFill="1" applyBorder="1" applyAlignment="1" applyProtection="1">
      <alignment horizontal="center" vertical="center"/>
    </xf>
    <xf numFmtId="0" fontId="32" fillId="5" borderId="16" xfId="0" applyFont="1" applyFill="1" applyBorder="1" applyAlignment="1" applyProtection="1">
      <alignment horizontal="center" vertical="center"/>
    </xf>
    <xf numFmtId="0" fontId="27" fillId="7" borderId="0" xfId="0" applyFont="1" applyFill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4" fontId="23" fillId="7" borderId="0" xfId="0" applyNumberFormat="1" applyFont="1" applyFill="1" applyAlignment="1" applyProtection="1">
      <alignment horizontal="center" vertical="center"/>
      <protection locked="0"/>
    </xf>
    <xf numFmtId="0" fontId="29" fillId="4" borderId="3" xfId="0" applyFont="1" applyFill="1" applyBorder="1" applyAlignment="1" applyProtection="1">
      <alignment horizontal="left" vertical="center"/>
    </xf>
    <xf numFmtId="0" fontId="29" fillId="4" borderId="5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29" fillId="4" borderId="4" xfId="0" applyFont="1" applyFill="1" applyBorder="1" applyAlignment="1" applyProtection="1">
      <alignment horizontal="right" vertical="center"/>
    </xf>
    <xf numFmtId="0" fontId="29" fillId="4" borderId="3" xfId="0" applyFont="1" applyFill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right" vertical="center"/>
    </xf>
    <xf numFmtId="0" fontId="13" fillId="0" borderId="3" xfId="0" applyFont="1" applyBorder="1" applyAlignment="1" applyProtection="1">
      <alignment horizontal="right" vertical="center"/>
    </xf>
    <xf numFmtId="0" fontId="24" fillId="7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right" vertical="center"/>
    </xf>
    <xf numFmtId="0" fontId="16" fillId="0" borderId="3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horizontal="left" vertical="center"/>
    </xf>
    <xf numFmtId="0" fontId="23" fillId="0" borderId="3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3</xdr:col>
      <xdr:colOff>276225</xdr:colOff>
      <xdr:row>4</xdr:row>
      <xdr:rowOff>266700</xdr:rowOff>
    </xdr:to>
    <xdr:pic>
      <xdr:nvPicPr>
        <xdr:cNvPr id="109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0"/>
          <a:ext cx="923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1200150</xdr:colOff>
      <xdr:row>0</xdr:row>
      <xdr:rowOff>0</xdr:rowOff>
    </xdr:from>
    <xdr:to>
      <xdr:col>19</xdr:col>
      <xdr:colOff>142875</xdr:colOff>
      <xdr:row>4</xdr:row>
      <xdr:rowOff>266700</xdr:rowOff>
    </xdr:to>
    <xdr:pic>
      <xdr:nvPicPr>
        <xdr:cNvPr id="10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0"/>
          <a:ext cx="9048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139"/>
  <sheetViews>
    <sheetView showGridLines="0" showRowColHeaders="0" tabSelected="1" topLeftCell="E1" zoomScale="90" workbookViewId="0">
      <selection activeCell="I5" sqref="I5:J5"/>
    </sheetView>
  </sheetViews>
  <sheetFormatPr baseColWidth="10" defaultRowHeight="12.75" x14ac:dyDescent="0.2"/>
  <cols>
    <col min="2" max="2" width="3.7109375" style="1" customWidth="1"/>
    <col min="3" max="3" width="8.7109375" customWidth="1"/>
    <col min="4" max="4" width="20.7109375" customWidth="1"/>
    <col min="5" max="8" width="5.7109375" customWidth="1"/>
    <col min="9" max="10" width="8.7109375" customWidth="1"/>
    <col min="11" max="11" width="1.7109375" customWidth="1"/>
    <col min="12" max="13" width="8.7109375" customWidth="1"/>
    <col min="14" max="17" width="5.7109375" customWidth="1"/>
    <col min="18" max="18" width="20.7109375" customWidth="1"/>
    <col min="19" max="19" width="8.7109375" customWidth="1"/>
    <col min="20" max="20" width="3.7109375" customWidth="1"/>
    <col min="21" max="21" width="17" hidden="1" customWidth="1"/>
    <col min="22" max="22" width="13.42578125" hidden="1" customWidth="1"/>
    <col min="23" max="23" width="9" hidden="1" customWidth="1"/>
    <col min="24" max="24" width="2" hidden="1" customWidth="1"/>
    <col min="25" max="27" width="11.42578125" hidden="1" customWidth="1"/>
  </cols>
  <sheetData>
    <row r="1" spans="1:24" ht="26.25" x14ac:dyDescent="0.2">
      <c r="A1" s="43"/>
      <c r="B1" s="76" t="s">
        <v>21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4" ht="5.0999999999999996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V2" s="5"/>
    </row>
    <row r="3" spans="1:24" ht="21" x14ac:dyDescent="0.2">
      <c r="A3" s="43"/>
      <c r="B3" s="78" t="s">
        <v>15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V3" s="5"/>
    </row>
    <row r="4" spans="1:24" x14ac:dyDescent="0.2">
      <c r="A4" s="43"/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V4" s="5"/>
    </row>
    <row r="5" spans="1:24" ht="26.25" x14ac:dyDescent="0.2">
      <c r="A5" s="43"/>
      <c r="B5" s="74" t="s">
        <v>64</v>
      </c>
      <c r="C5" s="74"/>
      <c r="D5" s="74"/>
      <c r="E5" s="74"/>
      <c r="F5" s="74"/>
      <c r="G5" s="74"/>
      <c r="H5" s="74"/>
      <c r="I5" s="75"/>
      <c r="J5" s="75"/>
      <c r="K5" s="59"/>
      <c r="L5" s="83"/>
      <c r="M5" s="83"/>
      <c r="N5" s="83"/>
      <c r="O5" s="83"/>
      <c r="P5" s="83"/>
      <c r="Q5" s="83"/>
      <c r="R5" s="6"/>
      <c r="S5" s="6"/>
      <c r="T5" s="6"/>
      <c r="V5" s="5"/>
      <c r="W5" s="4"/>
    </row>
    <row r="6" spans="1:24" x14ac:dyDescent="0.2">
      <c r="A6" s="43"/>
      <c r="B6" s="44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V6" s="5"/>
      <c r="W6" s="4"/>
    </row>
    <row r="7" spans="1:24" ht="18.75" x14ac:dyDescent="0.2">
      <c r="A7" s="43"/>
      <c r="B7" s="43"/>
      <c r="C7" s="42"/>
      <c r="D7" s="45" t="s">
        <v>56</v>
      </c>
      <c r="H7" s="46"/>
      <c r="I7" s="46"/>
      <c r="J7" s="47" t="s">
        <v>20</v>
      </c>
      <c r="K7" s="87"/>
      <c r="L7" s="87"/>
      <c r="M7" s="87"/>
      <c r="N7" s="87"/>
      <c r="O7" s="46"/>
      <c r="P7" s="46"/>
      <c r="Q7" s="46"/>
      <c r="R7" s="47" t="s">
        <v>62</v>
      </c>
      <c r="S7" s="97"/>
      <c r="T7" s="97"/>
      <c r="V7" s="5"/>
      <c r="W7" s="4"/>
    </row>
    <row r="8" spans="1:24" ht="13.5" thickBot="1" x14ac:dyDescent="0.25">
      <c r="A8" s="43"/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V8" s="5"/>
      <c r="W8" s="4"/>
    </row>
    <row r="9" spans="1:24" ht="20.25" customHeight="1" x14ac:dyDescent="0.2">
      <c r="A9" s="43"/>
      <c r="B9" s="80" t="s">
        <v>0</v>
      </c>
      <c r="C9" s="81"/>
      <c r="D9" s="81"/>
      <c r="E9" s="81"/>
      <c r="F9" s="81"/>
      <c r="G9" s="81"/>
      <c r="H9" s="81"/>
      <c r="I9" s="81"/>
      <c r="J9" s="81"/>
      <c r="K9" s="21" t="s">
        <v>16</v>
      </c>
      <c r="L9" s="81" t="s">
        <v>1</v>
      </c>
      <c r="M9" s="81"/>
      <c r="N9" s="81"/>
      <c r="O9" s="81"/>
      <c r="P9" s="81"/>
      <c r="Q9" s="81"/>
      <c r="R9" s="81"/>
      <c r="S9" s="81"/>
      <c r="T9" s="82"/>
      <c r="U9" s="10"/>
      <c r="V9" s="5"/>
      <c r="W9" s="116">
        <v>2024</v>
      </c>
      <c r="X9" s="8"/>
    </row>
    <row r="10" spans="1:24" s="2" customFormat="1" ht="20.100000000000001" customHeight="1" x14ac:dyDescent="0.2">
      <c r="A10" s="53"/>
      <c r="B10" s="95" t="s">
        <v>2</v>
      </c>
      <c r="C10" s="96"/>
      <c r="D10" s="86"/>
      <c r="E10" s="86"/>
      <c r="F10" s="86"/>
      <c r="G10" s="86"/>
      <c r="H10" s="86"/>
      <c r="I10" s="86"/>
      <c r="J10" s="22" t="s">
        <v>4</v>
      </c>
      <c r="K10" s="23"/>
      <c r="L10" s="22" t="s">
        <v>4</v>
      </c>
      <c r="M10" s="86"/>
      <c r="N10" s="86"/>
      <c r="O10" s="86"/>
      <c r="P10" s="86"/>
      <c r="Q10" s="86"/>
      <c r="R10" s="86"/>
      <c r="S10" s="107" t="s">
        <v>2</v>
      </c>
      <c r="T10" s="108"/>
      <c r="U10" s="9"/>
      <c r="V10" s="5"/>
      <c r="W10" s="116">
        <v>2025</v>
      </c>
      <c r="X10" s="9"/>
    </row>
    <row r="11" spans="1:24" s="2" customFormat="1" ht="20.100000000000001" customHeight="1" x14ac:dyDescent="0.2">
      <c r="A11" s="53"/>
      <c r="B11" s="95" t="s">
        <v>3</v>
      </c>
      <c r="C11" s="96"/>
      <c r="D11" s="90" t="str">
        <f>IF(ISERROR(VLOOKUP(D10,$C$44:$G$67,5)),"",VLOOKUP(D10,$C$44:$G$67,5))</f>
        <v/>
      </c>
      <c r="E11" s="91"/>
      <c r="F11" s="91"/>
      <c r="G11" s="91"/>
      <c r="H11" s="91"/>
      <c r="I11" s="92"/>
      <c r="J11" s="67" t="str">
        <f>IF(ISERROR(VLOOKUP(D10,$C$44:$D$73,2)),"",VLOOKUP(D10,$C$44:$D$73,2))</f>
        <v/>
      </c>
      <c r="K11" s="23"/>
      <c r="L11" s="67" t="str">
        <f>IF(ISERROR(VLOOKUP(M10,$C$44:$D$73,2)),"",VLOOKUP(M10,$C$44:$D$73,2))</f>
        <v/>
      </c>
      <c r="M11" s="90" t="str">
        <f>IF(ISERROR(VLOOKUP(M10,$C$44:$G$67,5)),"",VLOOKUP(M10,$C$44:$G$67,5))</f>
        <v/>
      </c>
      <c r="N11" s="91"/>
      <c r="O11" s="91"/>
      <c r="P11" s="91"/>
      <c r="Q11" s="91"/>
      <c r="R11" s="92"/>
      <c r="S11" s="107" t="s">
        <v>3</v>
      </c>
      <c r="T11" s="108"/>
      <c r="U11" s="9"/>
      <c r="V11" s="5"/>
      <c r="W11" s="117">
        <v>2026</v>
      </c>
      <c r="X11" s="9"/>
    </row>
    <row r="12" spans="1:24" s="3" customFormat="1" ht="15" customHeight="1" x14ac:dyDescent="0.2">
      <c r="A12" s="54"/>
      <c r="B12" s="24" t="s">
        <v>58</v>
      </c>
      <c r="C12" s="25" t="s">
        <v>5</v>
      </c>
      <c r="D12" s="25" t="s">
        <v>6</v>
      </c>
      <c r="E12" s="25" t="s">
        <v>7</v>
      </c>
      <c r="F12" s="25" t="s">
        <v>8</v>
      </c>
      <c r="G12" s="25" t="s">
        <v>9</v>
      </c>
      <c r="H12" s="25" t="s">
        <v>10</v>
      </c>
      <c r="I12" s="25" t="s">
        <v>11</v>
      </c>
      <c r="J12" s="25" t="s">
        <v>12</v>
      </c>
      <c r="K12" s="23"/>
      <c r="L12" s="25" t="s">
        <v>12</v>
      </c>
      <c r="M12" s="25" t="s">
        <v>11</v>
      </c>
      <c r="N12" s="25" t="s">
        <v>10</v>
      </c>
      <c r="O12" s="25" t="s">
        <v>9</v>
      </c>
      <c r="P12" s="25" t="s">
        <v>8</v>
      </c>
      <c r="Q12" s="25" t="s">
        <v>7</v>
      </c>
      <c r="R12" s="25" t="s">
        <v>6</v>
      </c>
      <c r="S12" s="25" t="s">
        <v>5</v>
      </c>
      <c r="T12" s="24" t="s">
        <v>58</v>
      </c>
      <c r="U12" s="10"/>
      <c r="V12" s="5"/>
      <c r="W12" s="116">
        <v>2027</v>
      </c>
      <c r="X12" s="8"/>
    </row>
    <row r="13" spans="1:24" ht="24.95" customHeight="1" x14ac:dyDescent="0.2">
      <c r="A13" s="43"/>
      <c r="B13" s="26">
        <v>1</v>
      </c>
      <c r="C13" s="27"/>
      <c r="D13" s="28"/>
      <c r="E13" s="29"/>
      <c r="F13" s="29"/>
      <c r="G13" s="29"/>
      <c r="H13" s="29"/>
      <c r="I13" s="30">
        <f>SUM(E13:H13)</f>
        <v>0</v>
      </c>
      <c r="J13" s="31">
        <f>SUM(IF(I14,IF(M14:M14&lt;I14,1,0),0))</f>
        <v>0</v>
      </c>
      <c r="K13" s="23"/>
      <c r="L13" s="31">
        <f>SUM(IF(M14,IF(M14:M14&gt;I14,1,0),0))</f>
        <v>0</v>
      </c>
      <c r="M13" s="30">
        <f>SUM(N13:Q13)</f>
        <v>0</v>
      </c>
      <c r="N13" s="29"/>
      <c r="O13" s="29"/>
      <c r="P13" s="29"/>
      <c r="Q13" s="29"/>
      <c r="R13" s="28"/>
      <c r="S13" s="27"/>
      <c r="T13" s="32">
        <v>2</v>
      </c>
      <c r="U13" s="9"/>
      <c r="V13" s="5"/>
      <c r="W13" s="117">
        <v>2028</v>
      </c>
      <c r="X13" s="9"/>
    </row>
    <row r="14" spans="1:24" ht="12.75" customHeight="1" x14ac:dyDescent="0.2">
      <c r="A14" s="43"/>
      <c r="B14" s="93" t="s">
        <v>63</v>
      </c>
      <c r="C14" s="94"/>
      <c r="D14" s="94"/>
      <c r="E14" s="33"/>
      <c r="F14" s="33"/>
      <c r="G14" s="33"/>
      <c r="H14" s="33"/>
      <c r="I14" s="34">
        <f>E14+F14+G14+H14+I13</f>
        <v>0</v>
      </c>
      <c r="J14" s="35"/>
      <c r="K14" s="23"/>
      <c r="L14" s="35"/>
      <c r="M14" s="34">
        <f>Q14+P14+O14+N14+M13</f>
        <v>0</v>
      </c>
      <c r="N14" s="33"/>
      <c r="O14" s="33"/>
      <c r="P14" s="33"/>
      <c r="Q14" s="33"/>
      <c r="R14" s="88" t="s">
        <v>63</v>
      </c>
      <c r="S14" s="88"/>
      <c r="T14" s="89"/>
      <c r="U14" s="9"/>
      <c r="V14" s="5"/>
      <c r="X14" s="9"/>
    </row>
    <row r="15" spans="1:24" ht="24.95" customHeight="1" x14ac:dyDescent="0.2">
      <c r="A15" s="43"/>
      <c r="B15" s="26">
        <v>3</v>
      </c>
      <c r="C15" s="27"/>
      <c r="D15" s="28"/>
      <c r="E15" s="29"/>
      <c r="F15" s="29"/>
      <c r="G15" s="29"/>
      <c r="H15" s="29"/>
      <c r="I15" s="30">
        <f>SUM(E15:H15)</f>
        <v>0</v>
      </c>
      <c r="J15" s="31">
        <f>SUM(IF(I16,IF(M16:M16&lt;I16,1,0),0))</f>
        <v>0</v>
      </c>
      <c r="K15" s="23"/>
      <c r="L15" s="31">
        <f>SUM(IF(M16,IF(M16:M16&gt;I16,1,0),0))</f>
        <v>0</v>
      </c>
      <c r="M15" s="30">
        <f>SUM(N15:Q15)</f>
        <v>0</v>
      </c>
      <c r="N15" s="29"/>
      <c r="O15" s="29"/>
      <c r="P15" s="29"/>
      <c r="Q15" s="29"/>
      <c r="R15" s="28"/>
      <c r="S15" s="27"/>
      <c r="T15" s="32">
        <v>4</v>
      </c>
      <c r="V15" s="5"/>
    </row>
    <row r="16" spans="1:24" ht="12.75" customHeight="1" x14ac:dyDescent="0.2">
      <c r="A16" s="43"/>
      <c r="B16" s="93" t="s">
        <v>63</v>
      </c>
      <c r="C16" s="94"/>
      <c r="D16" s="94"/>
      <c r="E16" s="33"/>
      <c r="F16" s="33"/>
      <c r="G16" s="33"/>
      <c r="H16" s="33"/>
      <c r="I16" s="34">
        <f>E16+F16+G16+H16+I15</f>
        <v>0</v>
      </c>
      <c r="J16" s="35"/>
      <c r="K16" s="23"/>
      <c r="L16" s="35"/>
      <c r="M16" s="34">
        <f>Q16+P16+O16+N16+M15</f>
        <v>0</v>
      </c>
      <c r="N16" s="33"/>
      <c r="O16" s="33"/>
      <c r="P16" s="33"/>
      <c r="Q16" s="33"/>
      <c r="R16" s="88" t="s">
        <v>63</v>
      </c>
      <c r="S16" s="88"/>
      <c r="T16" s="89"/>
      <c r="V16" s="5"/>
    </row>
    <row r="17" spans="1:23" ht="24.95" customHeight="1" x14ac:dyDescent="0.2">
      <c r="A17" s="43"/>
      <c r="B17" s="26">
        <v>5</v>
      </c>
      <c r="C17" s="27"/>
      <c r="D17" s="28"/>
      <c r="E17" s="29"/>
      <c r="F17" s="29"/>
      <c r="G17" s="29"/>
      <c r="H17" s="29"/>
      <c r="I17" s="30">
        <f>SUM(E17:H17)</f>
        <v>0</v>
      </c>
      <c r="J17" s="31">
        <f>SUM(IF(I18,IF(M18:M18&lt;I18,1,0),0))</f>
        <v>0</v>
      </c>
      <c r="K17" s="23"/>
      <c r="L17" s="31">
        <f>SUM(IF(M18,IF(M18:M18&gt;I18,1,0),0))</f>
        <v>0</v>
      </c>
      <c r="M17" s="30">
        <f>SUM(N17:Q17)</f>
        <v>0</v>
      </c>
      <c r="N17" s="29"/>
      <c r="O17" s="29"/>
      <c r="P17" s="29"/>
      <c r="Q17" s="29"/>
      <c r="R17" s="28"/>
      <c r="S17" s="27"/>
      <c r="T17" s="32">
        <v>6</v>
      </c>
      <c r="V17" s="5"/>
    </row>
    <row r="18" spans="1:23" ht="12.75" customHeight="1" x14ac:dyDescent="0.2">
      <c r="A18" s="43"/>
      <c r="B18" s="93" t="s">
        <v>63</v>
      </c>
      <c r="C18" s="94"/>
      <c r="D18" s="94"/>
      <c r="E18" s="33"/>
      <c r="F18" s="33"/>
      <c r="G18" s="33"/>
      <c r="H18" s="33"/>
      <c r="I18" s="34">
        <f>E18+F18+G18+H18+I17</f>
        <v>0</v>
      </c>
      <c r="J18" s="35"/>
      <c r="K18" s="23"/>
      <c r="L18" s="35"/>
      <c r="M18" s="34">
        <f>Q18+P18+O18+N18+M17</f>
        <v>0</v>
      </c>
      <c r="N18" s="33"/>
      <c r="O18" s="33"/>
      <c r="P18" s="33"/>
      <c r="Q18" s="33"/>
      <c r="R18" s="88" t="s">
        <v>63</v>
      </c>
      <c r="S18" s="88"/>
      <c r="T18" s="89"/>
      <c r="V18" s="5"/>
    </row>
    <row r="19" spans="1:23" ht="24.95" customHeight="1" x14ac:dyDescent="0.2">
      <c r="A19" s="43"/>
      <c r="B19" s="26">
        <v>7</v>
      </c>
      <c r="C19" s="27"/>
      <c r="D19" s="28"/>
      <c r="E19" s="29"/>
      <c r="F19" s="29"/>
      <c r="G19" s="29"/>
      <c r="H19" s="29"/>
      <c r="I19" s="30">
        <f>SUM(E19:H19)</f>
        <v>0</v>
      </c>
      <c r="J19" s="31">
        <f>SUM(IF(I20,IF(M20:M20&lt;I20,1,0),0))</f>
        <v>0</v>
      </c>
      <c r="K19" s="23"/>
      <c r="L19" s="31">
        <f>SUM(IF(M20,IF(M20:M20&gt;I20,1,0),0))</f>
        <v>0</v>
      </c>
      <c r="M19" s="30">
        <f>SUM(N19:Q19)</f>
        <v>0</v>
      </c>
      <c r="N19" s="29"/>
      <c r="O19" s="29"/>
      <c r="P19" s="29"/>
      <c r="Q19" s="29"/>
      <c r="R19" s="28"/>
      <c r="S19" s="27"/>
      <c r="T19" s="32">
        <v>8</v>
      </c>
      <c r="U19" s="12"/>
      <c r="V19" s="13"/>
    </row>
    <row r="20" spans="1:23" ht="12.75" customHeight="1" x14ac:dyDescent="0.2">
      <c r="A20" s="43"/>
      <c r="B20" s="93" t="s">
        <v>63</v>
      </c>
      <c r="C20" s="94"/>
      <c r="D20" s="94"/>
      <c r="E20" s="33"/>
      <c r="F20" s="33"/>
      <c r="G20" s="33"/>
      <c r="H20" s="33"/>
      <c r="I20" s="34">
        <f>E20+F20+G20+H20+I19</f>
        <v>0</v>
      </c>
      <c r="J20" s="35"/>
      <c r="K20" s="23"/>
      <c r="L20" s="35"/>
      <c r="M20" s="34">
        <f>Q20+P20+O20+N20+M19</f>
        <v>0</v>
      </c>
      <c r="N20" s="33"/>
      <c r="O20" s="33"/>
      <c r="P20" s="33"/>
      <c r="Q20" s="33"/>
      <c r="R20" s="88" t="s">
        <v>63</v>
      </c>
      <c r="S20" s="88"/>
      <c r="T20" s="89"/>
      <c r="U20" s="9"/>
      <c r="V20" s="13"/>
    </row>
    <row r="21" spans="1:23" ht="24.95" customHeight="1" x14ac:dyDescent="0.2">
      <c r="A21" s="43"/>
      <c r="B21" s="26">
        <v>9</v>
      </c>
      <c r="C21" s="27"/>
      <c r="D21" s="28"/>
      <c r="E21" s="29"/>
      <c r="F21" s="29"/>
      <c r="G21" s="29"/>
      <c r="H21" s="29"/>
      <c r="I21" s="30">
        <f>SUM(E21:H21)</f>
        <v>0</v>
      </c>
      <c r="J21" s="31">
        <f>SUM(IF(I22,IF(M22:M22&lt;I22,1,0),0))</f>
        <v>0</v>
      </c>
      <c r="K21" s="23"/>
      <c r="L21" s="31">
        <f>SUM(IF(M22,IF(M22:M22&gt;I22,1,0),0))</f>
        <v>0</v>
      </c>
      <c r="M21" s="30">
        <f>SUM(N21:Q21)</f>
        <v>0</v>
      </c>
      <c r="N21" s="29"/>
      <c r="O21" s="29"/>
      <c r="P21" s="29"/>
      <c r="Q21" s="29"/>
      <c r="R21" s="28"/>
      <c r="S21" s="27"/>
      <c r="T21" s="32">
        <v>10</v>
      </c>
      <c r="U21" s="9"/>
      <c r="V21" s="5"/>
    </row>
    <row r="22" spans="1:23" ht="12.75" customHeight="1" x14ac:dyDescent="0.2">
      <c r="A22" s="43"/>
      <c r="B22" s="93" t="s">
        <v>63</v>
      </c>
      <c r="C22" s="94"/>
      <c r="D22" s="94"/>
      <c r="E22" s="33"/>
      <c r="F22" s="33"/>
      <c r="G22" s="33"/>
      <c r="H22" s="33"/>
      <c r="I22" s="34">
        <f>E22+F22+G22+H22+I21</f>
        <v>0</v>
      </c>
      <c r="J22" s="35"/>
      <c r="K22" s="23"/>
      <c r="L22" s="35"/>
      <c r="M22" s="34">
        <f>Q22+P22+O22+N22+M21</f>
        <v>0</v>
      </c>
      <c r="N22" s="33"/>
      <c r="O22" s="33"/>
      <c r="P22" s="33"/>
      <c r="Q22" s="33"/>
      <c r="R22" s="88" t="s">
        <v>63</v>
      </c>
      <c r="S22" s="88"/>
      <c r="T22" s="89"/>
      <c r="U22" s="12"/>
      <c r="V22" s="13"/>
    </row>
    <row r="23" spans="1:23" ht="24.95" customHeight="1" x14ac:dyDescent="0.2">
      <c r="A23" s="43"/>
      <c r="B23" s="111" t="s">
        <v>13</v>
      </c>
      <c r="C23" s="112"/>
      <c r="D23" s="112"/>
      <c r="E23" s="112"/>
      <c r="F23" s="112"/>
      <c r="G23" s="112"/>
      <c r="H23" s="115">
        <f>I13+I15+I17+I19+I21</f>
        <v>0</v>
      </c>
      <c r="I23" s="115"/>
      <c r="J23" s="31"/>
      <c r="K23" s="23"/>
      <c r="L23" s="31"/>
      <c r="M23" s="109">
        <f>M13+M15+M17+M19+M21</f>
        <v>0</v>
      </c>
      <c r="N23" s="110"/>
      <c r="O23" s="36" t="s">
        <v>13</v>
      </c>
      <c r="P23" s="37"/>
      <c r="Q23" s="37"/>
      <c r="R23" s="37"/>
      <c r="S23" s="37"/>
      <c r="T23" s="38"/>
      <c r="U23" s="9"/>
      <c r="V23" s="5"/>
    </row>
    <row r="24" spans="1:23" ht="24.95" customHeight="1" x14ac:dyDescent="0.2">
      <c r="A24" s="43"/>
      <c r="B24" s="84" t="s">
        <v>17</v>
      </c>
      <c r="C24" s="85"/>
      <c r="D24" s="85"/>
      <c r="E24" s="85"/>
      <c r="F24" s="85"/>
      <c r="G24" s="85"/>
      <c r="H24" s="85"/>
      <c r="I24" s="85"/>
      <c r="J24" s="39">
        <f>SUM(J13:J21)</f>
        <v>0</v>
      </c>
      <c r="K24" s="40"/>
      <c r="L24" s="39">
        <f>SUM(L13:L21)</f>
        <v>0</v>
      </c>
      <c r="M24" s="113" t="s">
        <v>17</v>
      </c>
      <c r="N24" s="113"/>
      <c r="O24" s="113"/>
      <c r="P24" s="113"/>
      <c r="Q24" s="113"/>
      <c r="R24" s="113"/>
      <c r="S24" s="113"/>
      <c r="T24" s="114"/>
      <c r="U24" s="15"/>
      <c r="V24" s="5"/>
    </row>
    <row r="25" spans="1:23" x14ac:dyDescent="0.2">
      <c r="A25" s="43"/>
      <c r="B25" s="4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9"/>
      <c r="U25" s="15"/>
      <c r="V25" s="5"/>
    </row>
    <row r="26" spans="1:23" ht="24.95" customHeight="1" x14ac:dyDescent="0.2">
      <c r="A26" s="43"/>
      <c r="B26" s="48"/>
      <c r="C26" s="40"/>
      <c r="D26" s="40"/>
      <c r="E26" s="40"/>
      <c r="F26" s="40"/>
      <c r="G26" s="40"/>
      <c r="H26" s="40"/>
      <c r="I26" s="40"/>
      <c r="J26" s="41">
        <f>IF(J24&gt;L24,2,0)</f>
        <v>0</v>
      </c>
      <c r="K26" s="40"/>
      <c r="L26" s="41">
        <f>IF(L24&gt;J24,2,0)</f>
        <v>0</v>
      </c>
      <c r="M26" s="40"/>
      <c r="N26" s="113"/>
      <c r="O26" s="113"/>
      <c r="P26" s="113"/>
      <c r="Q26" s="113"/>
      <c r="R26" s="113"/>
      <c r="S26" s="113"/>
      <c r="T26" s="114"/>
      <c r="U26" s="14"/>
      <c r="V26" s="13"/>
    </row>
    <row r="27" spans="1:23" ht="16.5" thickBot="1" x14ac:dyDescent="0.25">
      <c r="A27" s="43"/>
      <c r="B27" s="104" t="s">
        <v>18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6"/>
      <c r="U27" s="14"/>
      <c r="V27" s="13"/>
      <c r="W27" s="11"/>
    </row>
    <row r="28" spans="1:23" x14ac:dyDescent="0.2">
      <c r="A28" s="43"/>
      <c r="B28" s="100"/>
      <c r="C28" s="101"/>
      <c r="D28" s="101"/>
      <c r="E28" s="101"/>
      <c r="F28" s="101"/>
      <c r="G28" s="101"/>
      <c r="H28" s="101"/>
      <c r="I28" s="101"/>
      <c r="J28" s="1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9"/>
      <c r="V28" s="13"/>
      <c r="W28" s="9"/>
    </row>
    <row r="29" spans="1:23" x14ac:dyDescent="0.2">
      <c r="A29" s="43"/>
      <c r="B29" s="44"/>
      <c r="C29" s="43"/>
      <c r="D29" s="43"/>
      <c r="E29" s="43"/>
      <c r="F29" s="43"/>
      <c r="G29" s="43"/>
      <c r="H29" s="43"/>
      <c r="I29" s="43"/>
      <c r="J29" s="43"/>
      <c r="K29" s="43"/>
      <c r="L29" s="100" t="s">
        <v>14</v>
      </c>
      <c r="M29" s="100"/>
      <c r="N29" s="100"/>
      <c r="O29" s="100"/>
      <c r="P29" s="100"/>
      <c r="Q29" s="100"/>
      <c r="R29" s="100"/>
      <c r="S29" s="100"/>
      <c r="T29" s="100"/>
      <c r="U29" s="9"/>
      <c r="V29" s="13"/>
      <c r="W29" s="9"/>
    </row>
    <row r="30" spans="1:23" ht="15.75" customHeight="1" x14ac:dyDescent="0.2">
      <c r="A30" s="43"/>
      <c r="B30" s="102" t="s">
        <v>19</v>
      </c>
      <c r="C30" s="103"/>
      <c r="D30" s="103"/>
      <c r="E30" s="103"/>
      <c r="F30" s="103"/>
      <c r="G30" s="103"/>
      <c r="H30" s="103"/>
      <c r="I30" s="103"/>
      <c r="J30" s="103"/>
      <c r="K30" s="43"/>
      <c r="L30" s="100" t="s">
        <v>65</v>
      </c>
      <c r="M30" s="100"/>
      <c r="N30" s="100"/>
      <c r="O30" s="100"/>
      <c r="P30" s="100"/>
      <c r="Q30" s="100"/>
      <c r="R30" s="100"/>
      <c r="S30" s="100"/>
      <c r="T30" s="100"/>
      <c r="U30" s="18"/>
      <c r="V30" s="13"/>
      <c r="W30" s="9"/>
    </row>
    <row r="31" spans="1:23" ht="15.75" customHeight="1" x14ac:dyDescent="0.2">
      <c r="A31" s="43"/>
      <c r="B31" s="103"/>
      <c r="C31" s="103"/>
      <c r="D31" s="103"/>
      <c r="E31" s="103"/>
      <c r="F31" s="103"/>
      <c r="G31" s="103"/>
      <c r="H31" s="103"/>
      <c r="I31" s="103"/>
      <c r="J31" s="103"/>
      <c r="K31" s="43"/>
      <c r="L31" s="44"/>
      <c r="M31" s="44"/>
      <c r="N31" s="44"/>
      <c r="O31" s="44"/>
      <c r="P31" s="44"/>
      <c r="Q31" s="44"/>
      <c r="R31" s="44"/>
      <c r="S31" s="44"/>
      <c r="T31" s="44"/>
      <c r="U31" s="9"/>
      <c r="V31" s="5"/>
      <c r="W31" s="17"/>
    </row>
    <row r="32" spans="1:23" ht="15.75" customHeight="1" thickBot="1" x14ac:dyDescent="0.25">
      <c r="A32" s="43"/>
      <c r="B32" s="103"/>
      <c r="C32" s="103"/>
      <c r="D32" s="103"/>
      <c r="E32" s="103"/>
      <c r="F32" s="103"/>
      <c r="G32" s="103"/>
      <c r="H32" s="103"/>
      <c r="I32" s="103"/>
      <c r="J32" s="103"/>
      <c r="K32" s="43"/>
      <c r="L32" s="50"/>
      <c r="M32" s="50"/>
      <c r="N32" s="50"/>
      <c r="O32" s="50"/>
      <c r="P32" s="50"/>
      <c r="Q32" s="51"/>
      <c r="R32" s="50"/>
      <c r="S32" s="50"/>
      <c r="T32" s="50"/>
      <c r="U32" s="12"/>
      <c r="V32" s="13"/>
      <c r="W32" s="11"/>
    </row>
    <row r="33" spans="1:24" ht="15.75" customHeight="1" x14ac:dyDescent="0.2">
      <c r="A33" s="43"/>
      <c r="B33" s="103"/>
      <c r="C33" s="103"/>
      <c r="D33" s="103"/>
      <c r="E33" s="103"/>
      <c r="F33" s="103"/>
      <c r="G33" s="103"/>
      <c r="H33" s="103"/>
      <c r="I33" s="103"/>
      <c r="J33" s="103"/>
      <c r="K33" s="43"/>
      <c r="L33" s="52" t="s">
        <v>0</v>
      </c>
      <c r="M33" s="51"/>
      <c r="N33" s="51"/>
      <c r="O33" s="51"/>
      <c r="P33" s="51"/>
      <c r="Q33" s="51"/>
      <c r="R33" s="51"/>
      <c r="S33" s="51" t="s">
        <v>1</v>
      </c>
      <c r="T33" s="51"/>
      <c r="U33" s="12"/>
      <c r="V33" s="13"/>
      <c r="W33" s="11"/>
    </row>
    <row r="34" spans="1:24" ht="15.75" customHeight="1" x14ac:dyDescent="0.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3"/>
      <c r="L34" s="52"/>
      <c r="M34" s="51"/>
      <c r="N34" s="51"/>
      <c r="O34" s="51"/>
      <c r="P34" s="51"/>
      <c r="Q34" s="51"/>
      <c r="R34" s="51"/>
      <c r="S34" s="51"/>
      <c r="T34" s="51"/>
      <c r="U34" s="12"/>
      <c r="V34" s="13"/>
      <c r="W34" s="11"/>
    </row>
    <row r="35" spans="1:24" ht="15.75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3"/>
      <c r="L35" s="52"/>
      <c r="M35" s="51"/>
      <c r="N35" s="51"/>
      <c r="O35" s="51"/>
      <c r="P35" s="51"/>
      <c r="Q35" s="51"/>
      <c r="R35" s="51"/>
      <c r="S35" s="51"/>
      <c r="T35" s="51"/>
      <c r="U35" s="12"/>
      <c r="V35" s="13"/>
      <c r="W35" s="11"/>
    </row>
    <row r="36" spans="1:24" ht="15.75" hidden="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3"/>
      <c r="L36" s="52"/>
      <c r="M36" s="51"/>
      <c r="N36" s="51"/>
      <c r="O36" s="51"/>
      <c r="P36" s="51"/>
      <c r="Q36" s="51"/>
      <c r="R36" s="51"/>
      <c r="S36" s="51"/>
      <c r="T36" s="51"/>
      <c r="U36" s="12"/>
      <c r="V36" s="13"/>
      <c r="W36" s="11"/>
    </row>
    <row r="37" spans="1:24" ht="15.75" hidden="1" customHeight="1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3"/>
      <c r="L37" s="52"/>
      <c r="M37" s="51"/>
      <c r="N37" s="51"/>
      <c r="O37" s="51"/>
      <c r="P37" s="51"/>
      <c r="Q37" s="51"/>
      <c r="R37" s="51"/>
      <c r="S37" s="51"/>
      <c r="T37" s="51"/>
      <c r="U37" s="12"/>
      <c r="V37" s="13"/>
      <c r="W37" s="11"/>
    </row>
    <row r="38" spans="1:24" ht="15.75" hidden="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3"/>
      <c r="L38" s="52"/>
      <c r="M38" s="51"/>
      <c r="N38" s="51"/>
      <c r="O38" s="51"/>
      <c r="P38" s="51"/>
      <c r="Q38" s="51"/>
      <c r="R38" s="51"/>
      <c r="S38" s="51"/>
      <c r="T38" s="51"/>
      <c r="U38" s="12"/>
      <c r="V38" s="13"/>
      <c r="W38" s="11"/>
    </row>
    <row r="39" spans="1:24" ht="15.75" hidden="1" customHeight="1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3"/>
      <c r="L39" s="52"/>
      <c r="M39" s="51"/>
      <c r="N39" s="51"/>
      <c r="O39" s="51"/>
      <c r="P39" s="51"/>
      <c r="Q39" s="51"/>
      <c r="R39" s="51"/>
      <c r="S39" s="51"/>
      <c r="T39" s="51"/>
      <c r="U39" s="12"/>
      <c r="V39" s="13"/>
      <c r="W39" s="11"/>
    </row>
    <row r="40" spans="1:24" hidden="1" x14ac:dyDescent="0.2">
      <c r="A40" s="19"/>
      <c r="B40" s="98"/>
      <c r="C40" s="98"/>
      <c r="D40" s="99"/>
      <c r="E40" s="99"/>
      <c r="F40" s="99"/>
      <c r="G40" s="99"/>
      <c r="H40" s="99"/>
      <c r="I40" s="99"/>
      <c r="J40" s="5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6"/>
      <c r="V40" s="13"/>
      <c r="W40" s="11"/>
    </row>
    <row r="41" spans="1:24" hidden="1" x14ac:dyDescent="0.2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6"/>
      <c r="V41" s="13"/>
      <c r="W41" s="11"/>
    </row>
    <row r="42" spans="1:24" hidden="1" x14ac:dyDescent="0.2">
      <c r="A42" s="19"/>
      <c r="B42" s="20"/>
      <c r="C42" s="19"/>
      <c r="E42" s="19"/>
      <c r="F42" s="68" t="s">
        <v>24</v>
      </c>
      <c r="G42" s="68"/>
      <c r="H42" s="68"/>
      <c r="I42" s="68"/>
      <c r="J42" s="68" t="s">
        <v>32</v>
      </c>
      <c r="K42" s="68" t="s">
        <v>57</v>
      </c>
      <c r="L42" s="68"/>
      <c r="M42" s="68" t="s">
        <v>33</v>
      </c>
      <c r="N42" s="68"/>
      <c r="O42" s="68" t="s">
        <v>34</v>
      </c>
      <c r="P42" s="19"/>
      <c r="Q42" s="19"/>
      <c r="R42" s="43" t="s">
        <v>23</v>
      </c>
      <c r="S42" s="19"/>
      <c r="T42" s="19"/>
      <c r="U42" s="9"/>
      <c r="V42" s="5"/>
      <c r="W42" s="17"/>
    </row>
    <row r="43" spans="1:24" hidden="1" x14ac:dyDescent="0.2">
      <c r="A43" s="19"/>
      <c r="B43" s="20"/>
      <c r="C43" s="19"/>
      <c r="D43" s="43"/>
      <c r="E43" s="19"/>
      <c r="F43" s="68"/>
      <c r="G43" s="68"/>
      <c r="H43" s="68"/>
      <c r="I43" s="68"/>
      <c r="J43" s="68"/>
      <c r="K43" s="68"/>
      <c r="L43" s="68"/>
      <c r="M43" s="69"/>
      <c r="N43" s="68"/>
      <c r="O43" s="68"/>
      <c r="P43" s="19"/>
      <c r="Q43" s="19"/>
      <c r="R43" s="19"/>
      <c r="S43" s="19"/>
      <c r="T43" s="19"/>
      <c r="U43" s="9"/>
      <c r="V43" s="13"/>
      <c r="W43" s="9"/>
    </row>
    <row r="44" spans="1:24" hidden="1" x14ac:dyDescent="0.2">
      <c r="A44" s="19"/>
      <c r="C44" s="65" t="str">
        <f t="shared" ref="C44:C73" si="0">CONCATENATE(U44," ",V44," ",W44," ",X44," ",Y44," ",Z44)</f>
        <v xml:space="preserve">Aufkirch FSG Römerturm 2  </v>
      </c>
      <c r="D44" s="19">
        <f t="shared" ref="D44:D67" si="1">T44</f>
        <v>710003</v>
      </c>
      <c r="E44" s="56"/>
      <c r="F44">
        <f>S44</f>
        <v>701</v>
      </c>
      <c r="G44" s="70" t="str">
        <f t="shared" ref="G44:G67" si="2">VLOOKUP(F44,L$56:N$77,2)</f>
        <v>Schützengau Allgäu</v>
      </c>
      <c r="H44" s="68"/>
      <c r="I44" s="68"/>
      <c r="J44" s="68" t="s">
        <v>25</v>
      </c>
      <c r="K44" s="68">
        <v>1</v>
      </c>
      <c r="L44" s="68"/>
      <c r="M44" s="69" t="s">
        <v>22</v>
      </c>
      <c r="N44" s="68"/>
      <c r="O44" s="68" t="s">
        <v>78</v>
      </c>
      <c r="P44" s="19"/>
      <c r="Q44" s="19"/>
      <c r="R44" s="62"/>
      <c r="S44">
        <v>701</v>
      </c>
      <c r="T44">
        <v>710003</v>
      </c>
      <c r="U44" t="s">
        <v>84</v>
      </c>
      <c r="V44" t="s">
        <v>85</v>
      </c>
      <c r="W44" t="s">
        <v>86</v>
      </c>
      <c r="X44">
        <v>2</v>
      </c>
    </row>
    <row r="45" spans="1:24" hidden="1" x14ac:dyDescent="0.2">
      <c r="A45" s="19"/>
      <c r="C45" s="65" t="str">
        <f t="shared" si="0"/>
        <v xml:space="preserve">Bleichen SV 1   </v>
      </c>
      <c r="D45" s="19">
        <f t="shared" si="1"/>
        <v>711025</v>
      </c>
      <c r="E45" s="56"/>
      <c r="F45">
        <f t="shared" ref="F45:F62" si="3">S45</f>
        <v>702</v>
      </c>
      <c r="G45" s="70" t="str">
        <f t="shared" si="2"/>
        <v>Schützengau Augsburg</v>
      </c>
      <c r="H45" s="68"/>
      <c r="I45" s="68"/>
      <c r="J45" s="68" t="s">
        <v>26</v>
      </c>
      <c r="K45" s="68">
        <v>2</v>
      </c>
      <c r="L45" s="68"/>
      <c r="M45" s="69"/>
      <c r="N45" s="68"/>
      <c r="O45" s="68" t="s">
        <v>79</v>
      </c>
      <c r="P45" s="19"/>
      <c r="Q45" s="19"/>
      <c r="R45" s="62"/>
      <c r="S45">
        <v>702</v>
      </c>
      <c r="T45">
        <v>711025</v>
      </c>
      <c r="U45" t="s">
        <v>90</v>
      </c>
      <c r="V45" t="s">
        <v>67</v>
      </c>
      <c r="W45">
        <v>1</v>
      </c>
    </row>
    <row r="46" spans="1:24" hidden="1" x14ac:dyDescent="0.2">
      <c r="A46" s="19"/>
      <c r="C46" s="65" t="str">
        <f t="shared" si="0"/>
        <v xml:space="preserve">Breitenbrunn Adlerschützen 1   </v>
      </c>
      <c r="D46" s="19">
        <f t="shared" si="1"/>
        <v>714005</v>
      </c>
      <c r="E46" s="56"/>
      <c r="F46">
        <f t="shared" si="3"/>
        <v>702</v>
      </c>
      <c r="G46" s="70" t="str">
        <f t="shared" si="2"/>
        <v>Schützengau Augsburg</v>
      </c>
      <c r="H46" s="68"/>
      <c r="I46" s="68"/>
      <c r="J46" s="68" t="s">
        <v>27</v>
      </c>
      <c r="K46" s="68">
        <v>3</v>
      </c>
      <c r="L46" s="68"/>
      <c r="M46" s="68"/>
      <c r="N46" s="68"/>
      <c r="O46" s="68" t="s">
        <v>80</v>
      </c>
      <c r="P46" s="19"/>
      <c r="Q46" s="19"/>
      <c r="R46" s="62"/>
      <c r="S46">
        <v>702</v>
      </c>
      <c r="T46">
        <v>714005</v>
      </c>
      <c r="U46" t="s">
        <v>93</v>
      </c>
      <c r="V46" t="s">
        <v>75</v>
      </c>
      <c r="W46">
        <v>1</v>
      </c>
    </row>
    <row r="47" spans="1:24" hidden="1" x14ac:dyDescent="0.2">
      <c r="A47" s="19"/>
      <c r="C47" s="65" t="str">
        <f t="shared" si="0"/>
        <v xml:space="preserve">Ebersbach Eintracht 1   </v>
      </c>
      <c r="D47" s="19">
        <f t="shared" si="1"/>
        <v>710014</v>
      </c>
      <c r="E47" s="56"/>
      <c r="F47">
        <f t="shared" si="3"/>
        <v>702</v>
      </c>
      <c r="G47" s="70" t="str">
        <f t="shared" si="2"/>
        <v>Schützengau Augsburg</v>
      </c>
      <c r="H47" s="68"/>
      <c r="I47" s="68"/>
      <c r="J47" s="68" t="s">
        <v>28</v>
      </c>
      <c r="K47" s="68">
        <v>4</v>
      </c>
      <c r="L47" s="68"/>
      <c r="M47" s="68"/>
      <c r="N47" s="68"/>
      <c r="O47" s="68" t="s">
        <v>81</v>
      </c>
      <c r="P47" s="19"/>
      <c r="Q47" s="19"/>
      <c r="R47" s="62"/>
      <c r="S47">
        <v>702</v>
      </c>
      <c r="T47">
        <v>710014</v>
      </c>
      <c r="U47" t="s">
        <v>83</v>
      </c>
      <c r="V47" t="s">
        <v>73</v>
      </c>
      <c r="W47">
        <v>1</v>
      </c>
    </row>
    <row r="48" spans="1:24" hidden="1" x14ac:dyDescent="0.2">
      <c r="A48" s="19"/>
      <c r="C48" s="65" t="str">
        <f t="shared" si="0"/>
        <v xml:space="preserve">Eppisburg Tell 1   </v>
      </c>
      <c r="D48" s="19">
        <f t="shared" si="1"/>
        <v>705019</v>
      </c>
      <c r="E48" s="56"/>
      <c r="F48">
        <f t="shared" si="3"/>
        <v>703</v>
      </c>
      <c r="G48" s="70" t="str">
        <f t="shared" si="2"/>
        <v>Schützengau Babenhausen</v>
      </c>
      <c r="H48" s="68"/>
      <c r="I48" s="68"/>
      <c r="J48" s="68" t="s">
        <v>29</v>
      </c>
      <c r="K48" s="68"/>
      <c r="L48" s="68"/>
      <c r="M48" s="68"/>
      <c r="N48" s="68"/>
      <c r="O48" s="68"/>
      <c r="P48" s="19"/>
      <c r="Q48" s="19"/>
      <c r="R48" s="62"/>
      <c r="S48">
        <v>703</v>
      </c>
      <c r="T48">
        <v>705019</v>
      </c>
      <c r="U48" t="s">
        <v>101</v>
      </c>
      <c r="V48" t="s">
        <v>76</v>
      </c>
      <c r="W48">
        <v>1</v>
      </c>
    </row>
    <row r="49" spans="1:24" hidden="1" x14ac:dyDescent="0.2">
      <c r="A49" s="19"/>
      <c r="C49" s="65" t="str">
        <f t="shared" si="0"/>
        <v xml:space="preserve">Freyberg-Eisenberg-Zell 1    </v>
      </c>
      <c r="D49" s="19">
        <f t="shared" si="1"/>
        <v>716003</v>
      </c>
      <c r="E49" s="56"/>
      <c r="F49">
        <f t="shared" si="3"/>
        <v>705</v>
      </c>
      <c r="G49" s="70" t="str">
        <f t="shared" si="2"/>
        <v>Schützengau Donau-Brenz-Egau</v>
      </c>
      <c r="H49" s="68"/>
      <c r="I49" s="68"/>
      <c r="J49" s="68" t="s">
        <v>30</v>
      </c>
      <c r="K49" s="68"/>
      <c r="L49" s="68"/>
      <c r="M49" s="68"/>
      <c r="N49" s="68"/>
      <c r="O49" s="68"/>
      <c r="P49" s="19"/>
      <c r="Q49" s="19"/>
      <c r="R49" s="62"/>
      <c r="S49">
        <v>705</v>
      </c>
      <c r="T49">
        <v>716003</v>
      </c>
      <c r="U49" t="s">
        <v>74</v>
      </c>
      <c r="V49">
        <v>1</v>
      </c>
    </row>
    <row r="50" spans="1:24" hidden="1" x14ac:dyDescent="0.2">
      <c r="A50" s="19"/>
      <c r="C50" s="65" t="str">
        <f t="shared" si="0"/>
        <v xml:space="preserve">Gablingen Grünholder 1   </v>
      </c>
      <c r="D50" s="19">
        <f t="shared" si="1"/>
        <v>702036</v>
      </c>
      <c r="E50" s="56"/>
      <c r="F50">
        <f t="shared" si="3"/>
        <v>706</v>
      </c>
      <c r="G50" s="70" t="str">
        <f t="shared" si="2"/>
        <v>Schützengau Donau-Ries</v>
      </c>
      <c r="H50" s="68"/>
      <c r="I50" s="68"/>
      <c r="J50" s="68" t="s">
        <v>31</v>
      </c>
      <c r="K50" s="68"/>
      <c r="L50" s="68"/>
      <c r="M50" s="68"/>
      <c r="N50" s="68"/>
      <c r="O50" s="68"/>
      <c r="P50" s="19"/>
      <c r="Q50" s="19"/>
      <c r="R50" s="62"/>
      <c r="S50">
        <v>706</v>
      </c>
      <c r="T50">
        <v>702036</v>
      </c>
      <c r="U50" t="s">
        <v>102</v>
      </c>
      <c r="V50" t="s">
        <v>70</v>
      </c>
      <c r="W50">
        <v>1</v>
      </c>
    </row>
    <row r="51" spans="1:24" hidden="1" x14ac:dyDescent="0.2">
      <c r="A51" s="19"/>
      <c r="C51" s="65" t="str">
        <f t="shared" si="0"/>
        <v xml:space="preserve">Horgau Rothtal 1   </v>
      </c>
      <c r="D51" s="19">
        <f t="shared" si="1"/>
        <v>702070</v>
      </c>
      <c r="E51" s="56"/>
      <c r="F51">
        <f t="shared" si="3"/>
        <v>710</v>
      </c>
      <c r="G51" s="70" t="str">
        <f t="shared" si="2"/>
        <v>Schützengau Kaufbeuren-Marktoberdorf</v>
      </c>
      <c r="H51" s="68"/>
      <c r="I51" s="68"/>
      <c r="J51" s="68" t="s">
        <v>59</v>
      </c>
      <c r="K51" s="68"/>
      <c r="L51" s="68"/>
      <c r="M51" s="68"/>
      <c r="N51" s="68"/>
      <c r="O51" s="68"/>
      <c r="P51" s="19"/>
      <c r="Q51" s="19"/>
      <c r="R51" s="62"/>
      <c r="S51">
        <v>710</v>
      </c>
      <c r="T51">
        <v>702070</v>
      </c>
      <c r="U51" t="s">
        <v>98</v>
      </c>
      <c r="V51" t="s">
        <v>71</v>
      </c>
      <c r="W51">
        <v>1</v>
      </c>
      <c r="X51" s="66"/>
    </row>
    <row r="52" spans="1:24" hidden="1" x14ac:dyDescent="0.2">
      <c r="A52" s="19"/>
      <c r="C52" s="65" t="str">
        <f t="shared" si="0"/>
        <v xml:space="preserve">Kimratshofen 1    </v>
      </c>
      <c r="D52" s="19">
        <f t="shared" si="1"/>
        <v>701040</v>
      </c>
      <c r="E52" s="56"/>
      <c r="F52">
        <f t="shared" si="3"/>
        <v>710</v>
      </c>
      <c r="G52" s="70" t="str">
        <f t="shared" si="2"/>
        <v>Schützengau Kaufbeuren-Marktoberdorf</v>
      </c>
      <c r="H52" s="68"/>
      <c r="I52" s="68"/>
      <c r="J52" s="68" t="s">
        <v>60</v>
      </c>
      <c r="K52" s="68"/>
      <c r="L52" s="68"/>
      <c r="M52" s="68"/>
      <c r="N52" s="68"/>
      <c r="O52" s="68"/>
      <c r="P52" s="19"/>
      <c r="Q52" s="19"/>
      <c r="R52" s="62"/>
      <c r="S52">
        <v>710</v>
      </c>
      <c r="T52">
        <v>701040</v>
      </c>
      <c r="U52" t="s">
        <v>87</v>
      </c>
      <c r="V52">
        <v>1</v>
      </c>
    </row>
    <row r="53" spans="1:24" hidden="1" x14ac:dyDescent="0.2">
      <c r="A53" s="19"/>
      <c r="C53" s="65" t="str">
        <f t="shared" si="0"/>
        <v xml:space="preserve">Maria-Steinbach Eichenlaub 1881 2  </v>
      </c>
      <c r="D53" s="19">
        <f t="shared" si="1"/>
        <v>713021</v>
      </c>
      <c r="E53" s="56"/>
      <c r="F53">
        <f t="shared" si="3"/>
        <v>711</v>
      </c>
      <c r="G53" s="70" t="str">
        <f t="shared" si="2"/>
        <v>Schützengau Krumbach</v>
      </c>
      <c r="H53" s="68"/>
      <c r="I53" s="68"/>
      <c r="J53" s="68" t="s">
        <v>61</v>
      </c>
      <c r="K53" s="68"/>
      <c r="L53" s="68"/>
      <c r="M53" s="68"/>
      <c r="N53" s="68"/>
      <c r="O53" s="68"/>
      <c r="P53" s="19"/>
      <c r="Q53" s="19"/>
      <c r="R53" s="62"/>
      <c r="S53">
        <v>711</v>
      </c>
      <c r="T53">
        <v>713021</v>
      </c>
      <c r="U53" t="s">
        <v>94</v>
      </c>
      <c r="V53" t="s">
        <v>68</v>
      </c>
      <c r="W53">
        <v>1881</v>
      </c>
      <c r="X53">
        <v>2</v>
      </c>
    </row>
    <row r="54" spans="1:24" hidden="1" x14ac:dyDescent="0.2">
      <c r="A54" s="19"/>
      <c r="C54" s="65" t="str">
        <f t="shared" si="0"/>
        <v xml:space="preserve">Maria-Thann SG 1   </v>
      </c>
      <c r="D54" s="19">
        <f t="shared" si="1"/>
        <v>723013</v>
      </c>
      <c r="E54" s="56"/>
      <c r="F54">
        <f t="shared" si="3"/>
        <v>712</v>
      </c>
      <c r="G54" s="70" t="str">
        <f t="shared" si="2"/>
        <v>Schützengau Lech-Wertach</v>
      </c>
      <c r="H54" s="68"/>
      <c r="I54" s="68"/>
      <c r="J54" s="68"/>
      <c r="K54" s="68"/>
      <c r="L54" s="68"/>
      <c r="M54" s="68"/>
      <c r="N54" s="68"/>
      <c r="O54" s="68"/>
      <c r="P54" s="19"/>
      <c r="Q54" s="19"/>
      <c r="R54" s="62"/>
      <c r="S54">
        <v>712</v>
      </c>
      <c r="T54">
        <v>723013</v>
      </c>
      <c r="U54" t="s">
        <v>88</v>
      </c>
      <c r="V54" t="s">
        <v>66</v>
      </c>
      <c r="W54">
        <v>1</v>
      </c>
    </row>
    <row r="55" spans="1:24" hidden="1" x14ac:dyDescent="0.2">
      <c r="A55" s="19"/>
      <c r="C55" s="65" t="str">
        <f t="shared" si="0"/>
        <v xml:space="preserve">Monheim SG 1858 1  </v>
      </c>
      <c r="D55" s="19">
        <f t="shared" si="1"/>
        <v>706036</v>
      </c>
      <c r="E55" s="56"/>
      <c r="F55">
        <f t="shared" si="3"/>
        <v>712</v>
      </c>
      <c r="G55" s="70" t="str">
        <f t="shared" si="2"/>
        <v>Schützengau Lech-Wertach</v>
      </c>
      <c r="H55" s="68"/>
      <c r="I55" s="68"/>
      <c r="J55" s="68"/>
      <c r="K55" s="68"/>
      <c r="L55" s="68"/>
      <c r="M55" s="70"/>
      <c r="N55" s="70"/>
      <c r="O55" s="68"/>
      <c r="P55" s="19"/>
      <c r="Q55" s="19"/>
      <c r="R55" s="62"/>
      <c r="S55">
        <v>712</v>
      </c>
      <c r="T55">
        <v>706036</v>
      </c>
      <c r="U55" t="s">
        <v>103</v>
      </c>
      <c r="V55" t="s">
        <v>66</v>
      </c>
      <c r="W55">
        <v>1858</v>
      </c>
      <c r="X55">
        <v>1</v>
      </c>
    </row>
    <row r="56" spans="1:24" hidden="1" x14ac:dyDescent="0.2">
      <c r="A56" s="19"/>
      <c r="C56" s="65" t="str">
        <f t="shared" si="0"/>
        <v xml:space="preserve">Obenhausen Hubertus 1883 1  </v>
      </c>
      <c r="D56" s="19">
        <f t="shared" si="1"/>
        <v>719017</v>
      </c>
      <c r="E56" s="56"/>
      <c r="F56">
        <f t="shared" si="3"/>
        <v>713</v>
      </c>
      <c r="G56" s="70" t="str">
        <f t="shared" si="2"/>
        <v>Schützengau Memmingen</v>
      </c>
      <c r="H56" s="68"/>
      <c r="I56" s="68"/>
      <c r="J56" s="68"/>
      <c r="K56" s="68"/>
      <c r="L56" s="71">
        <v>701</v>
      </c>
      <c r="M56" s="72" t="s">
        <v>35</v>
      </c>
      <c r="N56" s="68"/>
      <c r="O56" s="68"/>
      <c r="P56" s="19"/>
      <c r="Q56" s="19"/>
      <c r="R56" s="62"/>
      <c r="S56">
        <v>713</v>
      </c>
      <c r="T56">
        <v>719017</v>
      </c>
      <c r="U56" t="s">
        <v>91</v>
      </c>
      <c r="V56" t="s">
        <v>69</v>
      </c>
      <c r="W56">
        <v>1883</v>
      </c>
      <c r="X56">
        <v>1</v>
      </c>
    </row>
    <row r="57" spans="1:24" hidden="1" x14ac:dyDescent="0.2">
      <c r="A57" s="19"/>
      <c r="C57" s="65" t="str">
        <f t="shared" si="0"/>
        <v xml:space="preserve">Reinhartshausen Auerhahn 1   </v>
      </c>
      <c r="D57" s="19">
        <f t="shared" si="1"/>
        <v>712019</v>
      </c>
      <c r="E57" s="56"/>
      <c r="F57">
        <f t="shared" si="3"/>
        <v>714</v>
      </c>
      <c r="G57" s="70" t="str">
        <f t="shared" si="2"/>
        <v>Schützengau Mindelheim</v>
      </c>
      <c r="H57" s="68"/>
      <c r="I57" s="68"/>
      <c r="J57" s="68"/>
      <c r="K57" s="68"/>
      <c r="L57" s="71">
        <v>702</v>
      </c>
      <c r="M57" s="72" t="s">
        <v>36</v>
      </c>
      <c r="N57" s="68"/>
      <c r="O57" s="68"/>
      <c r="P57" s="19"/>
      <c r="Q57" s="19"/>
      <c r="R57" s="62"/>
      <c r="S57">
        <v>714</v>
      </c>
      <c r="T57">
        <v>712019</v>
      </c>
      <c r="U57" t="s">
        <v>99</v>
      </c>
      <c r="V57" t="s">
        <v>100</v>
      </c>
      <c r="W57">
        <v>1</v>
      </c>
    </row>
    <row r="58" spans="1:24" hidden="1" x14ac:dyDescent="0.2">
      <c r="A58" s="19"/>
      <c r="C58" s="65" t="str">
        <f t="shared" si="0"/>
        <v xml:space="preserve">Stadtbergen SV 1   </v>
      </c>
      <c r="D58" s="19">
        <f t="shared" si="1"/>
        <v>702061</v>
      </c>
      <c r="E58" s="56"/>
      <c r="F58">
        <f t="shared" si="3"/>
        <v>716</v>
      </c>
      <c r="G58" s="70" t="str">
        <f t="shared" si="2"/>
        <v>Schützengau Ostallgäu</v>
      </c>
      <c r="H58" s="68"/>
      <c r="I58" s="68"/>
      <c r="J58" s="68"/>
      <c r="K58" s="68"/>
      <c r="L58" s="71">
        <v>703</v>
      </c>
      <c r="M58" s="72" t="s">
        <v>37</v>
      </c>
      <c r="N58" s="68"/>
      <c r="O58" s="68"/>
      <c r="P58" s="19"/>
      <c r="Q58" s="19"/>
      <c r="R58" s="62"/>
      <c r="S58">
        <v>716</v>
      </c>
      <c r="T58">
        <v>702061</v>
      </c>
      <c r="U58" t="s">
        <v>95</v>
      </c>
      <c r="V58" t="s">
        <v>67</v>
      </c>
      <c r="W58">
        <v>1</v>
      </c>
    </row>
    <row r="59" spans="1:24" hidden="1" x14ac:dyDescent="0.2">
      <c r="A59" s="19"/>
      <c r="C59" s="65" t="str">
        <f t="shared" si="0"/>
        <v xml:space="preserve">SV Buching-Berghof 2   </v>
      </c>
      <c r="D59" s="19">
        <f t="shared" si="1"/>
        <v>716002</v>
      </c>
      <c r="E59" s="56"/>
      <c r="F59">
        <f t="shared" si="3"/>
        <v>716</v>
      </c>
      <c r="G59" s="70" t="str">
        <f t="shared" si="2"/>
        <v>Schützengau Ostallgäu</v>
      </c>
      <c r="H59" s="68"/>
      <c r="I59" s="68"/>
      <c r="J59" s="68"/>
      <c r="K59" s="68"/>
      <c r="L59" s="71">
        <v>704</v>
      </c>
      <c r="M59" s="72" t="s">
        <v>38</v>
      </c>
      <c r="N59" s="68"/>
      <c r="O59" s="68"/>
      <c r="P59" s="19"/>
      <c r="Q59" s="19"/>
      <c r="R59" s="62"/>
      <c r="S59">
        <v>716</v>
      </c>
      <c r="T59">
        <v>716002</v>
      </c>
      <c r="U59" t="s">
        <v>67</v>
      </c>
      <c r="V59" t="s">
        <v>82</v>
      </c>
      <c r="W59">
        <v>2</v>
      </c>
    </row>
    <row r="60" spans="1:24" hidden="1" x14ac:dyDescent="0.2">
      <c r="A60" s="19"/>
      <c r="C60" s="65" t="str">
        <f t="shared" si="0"/>
        <v xml:space="preserve">Tafertshofen Tagobert 1   </v>
      </c>
      <c r="D60" s="19">
        <f t="shared" si="1"/>
        <v>703017</v>
      </c>
      <c r="E60" s="56"/>
      <c r="F60">
        <f t="shared" si="3"/>
        <v>719</v>
      </c>
      <c r="G60" s="70" t="str">
        <f t="shared" si="2"/>
        <v>Schützengau Rothtal</v>
      </c>
      <c r="H60" s="68"/>
      <c r="I60" s="68"/>
      <c r="J60" s="68"/>
      <c r="K60" s="68"/>
      <c r="L60" s="71">
        <v>705</v>
      </c>
      <c r="M60" s="72" t="s">
        <v>77</v>
      </c>
      <c r="N60" s="68"/>
      <c r="O60" s="70"/>
      <c r="P60" s="19"/>
      <c r="Q60" s="19"/>
      <c r="R60" s="62"/>
      <c r="S60">
        <v>719</v>
      </c>
      <c r="T60">
        <v>703017</v>
      </c>
      <c r="U60" t="s">
        <v>92</v>
      </c>
      <c r="V60" t="s">
        <v>72</v>
      </c>
      <c r="W60">
        <v>1</v>
      </c>
    </row>
    <row r="61" spans="1:24" hidden="1" x14ac:dyDescent="0.2">
      <c r="A61" s="19"/>
      <c r="C61" s="65" t="str">
        <f t="shared" si="0"/>
        <v xml:space="preserve">Tronetshofen-Willmatshofen Tell 1   </v>
      </c>
      <c r="D61" s="19">
        <f t="shared" si="1"/>
        <v>712023</v>
      </c>
      <c r="E61" s="56"/>
      <c r="F61">
        <f t="shared" si="3"/>
        <v>722</v>
      </c>
      <c r="G61" s="70" t="str">
        <f t="shared" si="2"/>
        <v>Schützengau Wertingen</v>
      </c>
      <c r="H61" s="68"/>
      <c r="I61" s="68"/>
      <c r="J61" s="68"/>
      <c r="K61" s="68"/>
      <c r="L61" s="71">
        <v>706</v>
      </c>
      <c r="M61" s="72" t="s">
        <v>39</v>
      </c>
      <c r="N61" s="68"/>
      <c r="O61" s="70"/>
      <c r="P61" s="19"/>
      <c r="Q61" s="19"/>
      <c r="R61" s="62"/>
      <c r="S61">
        <v>722</v>
      </c>
      <c r="T61">
        <v>712023</v>
      </c>
      <c r="U61" t="s">
        <v>89</v>
      </c>
      <c r="V61" t="s">
        <v>76</v>
      </c>
      <c r="W61">
        <v>1</v>
      </c>
    </row>
    <row r="62" spans="1:24" hidden="1" x14ac:dyDescent="0.2">
      <c r="A62" s="19"/>
      <c r="C62" s="65" t="str">
        <f t="shared" si="0"/>
        <v xml:space="preserve">Unterschöneberg Immergrün 1   </v>
      </c>
      <c r="D62" s="19">
        <f t="shared" si="1"/>
        <v>722039</v>
      </c>
      <c r="E62" s="56"/>
      <c r="F62">
        <f t="shared" si="3"/>
        <v>723</v>
      </c>
      <c r="G62" s="70" t="str">
        <f t="shared" si="2"/>
        <v>Schützengau Westallgäu</v>
      </c>
      <c r="H62" s="68"/>
      <c r="I62" s="68"/>
      <c r="J62" s="68"/>
      <c r="K62" s="68"/>
      <c r="L62" s="71">
        <v>707</v>
      </c>
      <c r="M62" s="72" t="s">
        <v>40</v>
      </c>
      <c r="N62" s="68"/>
      <c r="O62" s="70"/>
      <c r="P62" s="19"/>
      <c r="Q62" s="19"/>
      <c r="R62" s="62"/>
      <c r="S62">
        <v>723</v>
      </c>
      <c r="T62">
        <v>722039</v>
      </c>
      <c r="U62" t="s">
        <v>96</v>
      </c>
      <c r="V62" t="s">
        <v>97</v>
      </c>
      <c r="W62">
        <v>1</v>
      </c>
    </row>
    <row r="63" spans="1:24" hidden="1" x14ac:dyDescent="0.2">
      <c r="A63" s="19"/>
      <c r="C63" s="65" t="str">
        <f t="shared" si="0"/>
        <v xml:space="preserve">     </v>
      </c>
      <c r="D63" s="19"/>
      <c r="E63" s="56"/>
      <c r="G63" s="70"/>
      <c r="H63" s="68"/>
      <c r="I63" s="68"/>
      <c r="J63" s="68"/>
      <c r="K63" s="68"/>
      <c r="L63" s="71">
        <v>709</v>
      </c>
      <c r="M63" s="72" t="s">
        <v>41</v>
      </c>
      <c r="N63" s="68"/>
      <c r="O63" s="70"/>
      <c r="P63" s="19"/>
      <c r="Q63" s="19"/>
      <c r="R63" s="62"/>
    </row>
    <row r="64" spans="1:24" hidden="1" x14ac:dyDescent="0.2">
      <c r="A64" s="19"/>
      <c r="C64" s="65" t="str">
        <f t="shared" si="0"/>
        <v xml:space="preserve">     </v>
      </c>
      <c r="D64" s="19"/>
      <c r="E64" s="56"/>
      <c r="G64" s="70"/>
      <c r="H64" s="68"/>
      <c r="I64" s="68"/>
      <c r="J64" s="68"/>
      <c r="K64" s="68"/>
      <c r="L64" s="71">
        <v>710</v>
      </c>
      <c r="M64" s="72" t="s">
        <v>42</v>
      </c>
      <c r="N64" s="68"/>
      <c r="O64" s="70"/>
      <c r="P64" s="19"/>
      <c r="Q64" s="19"/>
      <c r="R64" s="62"/>
    </row>
    <row r="65" spans="1:20" hidden="1" x14ac:dyDescent="0.2">
      <c r="A65" s="19"/>
      <c r="C65" s="65" t="str">
        <f t="shared" si="0"/>
        <v xml:space="preserve">     </v>
      </c>
      <c r="D65" s="19"/>
      <c r="E65" s="56"/>
      <c r="G65" s="70"/>
      <c r="H65" s="68"/>
      <c r="I65" s="68"/>
      <c r="J65" s="68"/>
      <c r="K65" s="68"/>
      <c r="L65" s="71">
        <v>711</v>
      </c>
      <c r="M65" s="72" t="s">
        <v>43</v>
      </c>
      <c r="N65" s="68"/>
      <c r="O65" s="70"/>
      <c r="P65" s="19"/>
      <c r="Q65" s="19"/>
      <c r="R65" s="62"/>
    </row>
    <row r="66" spans="1:20" hidden="1" x14ac:dyDescent="0.2">
      <c r="A66" s="19"/>
      <c r="C66" s="65" t="str">
        <f t="shared" si="0"/>
        <v xml:space="preserve">     </v>
      </c>
      <c r="D66" s="19"/>
      <c r="E66" s="19"/>
      <c r="G66" s="70"/>
      <c r="H66" s="68"/>
      <c r="I66" s="68"/>
      <c r="J66" s="68"/>
      <c r="K66" s="68"/>
      <c r="L66" s="71">
        <v>712</v>
      </c>
      <c r="M66" s="72" t="s">
        <v>44</v>
      </c>
      <c r="N66" s="68"/>
      <c r="O66" s="70"/>
      <c r="P66" s="19"/>
      <c r="Q66" s="19"/>
      <c r="R66" s="62"/>
    </row>
    <row r="67" spans="1:20" hidden="1" x14ac:dyDescent="0.2">
      <c r="A67" s="19"/>
      <c r="C67" s="65" t="str">
        <f t="shared" si="0"/>
        <v xml:space="preserve">     </v>
      </c>
      <c r="D67" s="19"/>
      <c r="E67" s="19"/>
      <c r="G67" s="70"/>
      <c r="H67" s="68"/>
      <c r="I67" s="68"/>
      <c r="J67" s="68"/>
      <c r="K67" s="68"/>
      <c r="L67" s="71">
        <v>713</v>
      </c>
      <c r="M67" s="72" t="s">
        <v>45</v>
      </c>
      <c r="N67" s="68"/>
      <c r="O67" s="70"/>
      <c r="P67" s="19"/>
      <c r="Q67" s="19"/>
      <c r="R67" s="62"/>
    </row>
    <row r="68" spans="1:20" hidden="1" x14ac:dyDescent="0.2">
      <c r="A68" s="19"/>
      <c r="C68" s="65" t="str">
        <f t="shared" si="0"/>
        <v xml:space="preserve">     </v>
      </c>
      <c r="D68" s="19"/>
      <c r="E68" s="19"/>
      <c r="F68" s="70"/>
      <c r="G68" s="70"/>
      <c r="H68" s="68"/>
      <c r="I68" s="68"/>
      <c r="J68" s="68"/>
      <c r="K68" s="68"/>
      <c r="L68" s="71">
        <v>714</v>
      </c>
      <c r="M68" s="72" t="s">
        <v>46</v>
      </c>
      <c r="N68" s="68"/>
      <c r="O68" s="70"/>
      <c r="P68" s="19"/>
      <c r="Q68" s="19"/>
      <c r="R68" s="62"/>
    </row>
    <row r="69" spans="1:20" hidden="1" x14ac:dyDescent="0.2">
      <c r="A69" s="19"/>
      <c r="C69" s="65" t="str">
        <f t="shared" si="0"/>
        <v xml:space="preserve">     </v>
      </c>
      <c r="D69" s="19"/>
      <c r="E69" s="19"/>
      <c r="F69" s="70"/>
      <c r="G69" s="70"/>
      <c r="H69" s="68"/>
      <c r="I69" s="68"/>
      <c r="J69" s="68"/>
      <c r="K69" s="68"/>
      <c r="L69" s="71">
        <v>715</v>
      </c>
      <c r="M69" s="72" t="s">
        <v>47</v>
      </c>
      <c r="N69" s="68"/>
      <c r="O69" s="70"/>
      <c r="P69" s="19"/>
      <c r="Q69" s="19"/>
      <c r="R69" s="62"/>
    </row>
    <row r="70" spans="1:20" hidden="1" x14ac:dyDescent="0.2">
      <c r="A70" s="19"/>
      <c r="C70" s="65" t="str">
        <f t="shared" si="0"/>
        <v xml:space="preserve">     </v>
      </c>
      <c r="D70" s="19"/>
      <c r="E70" s="19"/>
      <c r="F70" s="70"/>
      <c r="G70" s="70"/>
      <c r="H70" s="68"/>
      <c r="I70" s="68"/>
      <c r="J70" s="68"/>
      <c r="K70" s="68"/>
      <c r="L70" s="71">
        <v>716</v>
      </c>
      <c r="M70" s="72" t="s">
        <v>48</v>
      </c>
      <c r="N70" s="68"/>
      <c r="O70" s="70"/>
      <c r="P70" s="19"/>
      <c r="Q70" s="19"/>
      <c r="R70" s="62"/>
    </row>
    <row r="71" spans="1:20" hidden="1" x14ac:dyDescent="0.2">
      <c r="A71" s="19"/>
      <c r="C71" s="65" t="str">
        <f t="shared" si="0"/>
        <v xml:space="preserve">     </v>
      </c>
      <c r="D71" s="19"/>
      <c r="E71" s="19"/>
      <c r="F71" s="70"/>
      <c r="G71" s="70"/>
      <c r="H71" s="68"/>
      <c r="I71" s="68"/>
      <c r="J71" s="68"/>
      <c r="K71" s="68"/>
      <c r="L71" s="71">
        <v>717</v>
      </c>
      <c r="M71" s="72" t="s">
        <v>49</v>
      </c>
      <c r="N71" s="68"/>
      <c r="O71" s="70"/>
      <c r="P71" s="19"/>
      <c r="Q71" s="19"/>
      <c r="R71" s="62"/>
    </row>
    <row r="72" spans="1:20" hidden="1" x14ac:dyDescent="0.2">
      <c r="A72" s="19"/>
      <c r="C72" s="65" t="str">
        <f t="shared" si="0"/>
        <v xml:space="preserve">     </v>
      </c>
      <c r="D72" s="19"/>
      <c r="E72" s="19"/>
      <c r="F72" s="70"/>
      <c r="G72" s="70"/>
      <c r="H72" s="68"/>
      <c r="I72" s="68"/>
      <c r="J72" s="68"/>
      <c r="K72" s="68"/>
      <c r="L72" s="71">
        <v>718</v>
      </c>
      <c r="M72" s="72" t="s">
        <v>50</v>
      </c>
      <c r="N72" s="68"/>
      <c r="O72" s="68"/>
      <c r="P72" s="19"/>
      <c r="Q72" s="19"/>
      <c r="R72" s="62"/>
    </row>
    <row r="73" spans="1:20" hidden="1" x14ac:dyDescent="0.2">
      <c r="A73" s="19"/>
      <c r="C73" s="65" t="str">
        <f t="shared" si="0"/>
        <v xml:space="preserve">     </v>
      </c>
      <c r="D73" s="19"/>
      <c r="E73" s="19"/>
      <c r="F73" s="70"/>
      <c r="G73" s="70"/>
      <c r="H73" s="68"/>
      <c r="I73" s="68"/>
      <c r="J73" s="68"/>
      <c r="K73" s="68"/>
      <c r="L73" s="71">
        <v>719</v>
      </c>
      <c r="M73" s="72" t="s">
        <v>51</v>
      </c>
      <c r="N73" s="68"/>
      <c r="O73" s="68"/>
      <c r="P73" s="19"/>
      <c r="Q73" s="19"/>
      <c r="R73" s="62"/>
    </row>
    <row r="74" spans="1:20" hidden="1" x14ac:dyDescent="0.2">
      <c r="A74" s="19"/>
      <c r="B74" s="20"/>
      <c r="C74" s="19"/>
      <c r="D74" s="60"/>
      <c r="E74" s="19"/>
      <c r="F74" s="70"/>
      <c r="G74" s="70"/>
      <c r="H74" s="68"/>
      <c r="I74" s="68"/>
      <c r="J74" s="68"/>
      <c r="K74" s="68"/>
      <c r="L74" s="71">
        <v>720</v>
      </c>
      <c r="M74" s="72" t="s">
        <v>52</v>
      </c>
      <c r="N74" s="68"/>
      <c r="O74" s="68"/>
      <c r="P74" s="19"/>
      <c r="Q74" s="19"/>
      <c r="R74" s="19"/>
      <c r="S74" s="19"/>
      <c r="T74" s="19"/>
    </row>
    <row r="75" spans="1:20" hidden="1" x14ac:dyDescent="0.2">
      <c r="A75" s="19"/>
      <c r="B75" s="20"/>
      <c r="C75" s="19"/>
      <c r="D75" s="57"/>
      <c r="E75" s="19"/>
      <c r="F75" s="70"/>
      <c r="G75" s="70"/>
      <c r="H75" s="68"/>
      <c r="I75" s="68"/>
      <c r="J75" s="68"/>
      <c r="K75" s="68"/>
      <c r="L75" s="71">
        <v>721</v>
      </c>
      <c r="M75" s="72" t="s">
        <v>53</v>
      </c>
      <c r="N75" s="68"/>
      <c r="O75" s="68"/>
      <c r="P75" s="19"/>
      <c r="Q75" s="19"/>
      <c r="R75" s="19"/>
      <c r="S75" s="19"/>
      <c r="T75" s="19"/>
    </row>
    <row r="76" spans="1:20" hidden="1" x14ac:dyDescent="0.2">
      <c r="A76" s="19"/>
      <c r="B76" s="20"/>
      <c r="C76" s="19"/>
      <c r="D76" s="60"/>
      <c r="E76" s="19"/>
      <c r="F76" s="70"/>
      <c r="G76" s="70"/>
      <c r="H76" s="68"/>
      <c r="I76" s="68"/>
      <c r="J76" s="68"/>
      <c r="K76" s="68"/>
      <c r="L76" s="71">
        <v>722</v>
      </c>
      <c r="M76" s="72" t="s">
        <v>54</v>
      </c>
      <c r="N76" s="68"/>
      <c r="O76" s="68"/>
      <c r="P76" s="19"/>
      <c r="Q76" s="19"/>
      <c r="R76" s="19"/>
      <c r="S76" s="19"/>
      <c r="T76" s="19"/>
    </row>
    <row r="77" spans="1:20" hidden="1" x14ac:dyDescent="0.2">
      <c r="A77" s="19"/>
      <c r="B77" s="20"/>
      <c r="C77" s="19"/>
      <c r="D77" s="58"/>
      <c r="E77" s="19"/>
      <c r="F77" s="70"/>
      <c r="G77" s="70"/>
      <c r="H77" s="68"/>
      <c r="I77" s="68"/>
      <c r="J77" s="68"/>
      <c r="K77" s="68"/>
      <c r="L77" s="71">
        <v>723</v>
      </c>
      <c r="M77" s="72" t="s">
        <v>55</v>
      </c>
      <c r="N77" s="68"/>
      <c r="O77" s="68"/>
      <c r="P77" s="19"/>
      <c r="Q77" s="19"/>
      <c r="R77" s="19"/>
      <c r="S77" s="19"/>
      <c r="T77" s="19"/>
    </row>
    <row r="78" spans="1:20" hidden="1" x14ac:dyDescent="0.2">
      <c r="A78" s="19"/>
      <c r="B78" s="20"/>
      <c r="C78" s="19"/>
      <c r="D78" s="57"/>
      <c r="E78" s="19"/>
      <c r="F78" s="70"/>
      <c r="G78" s="70"/>
      <c r="H78" s="68"/>
      <c r="I78" s="68"/>
      <c r="J78" s="68"/>
      <c r="K78" s="68"/>
      <c r="L78" s="68"/>
      <c r="M78" s="70"/>
      <c r="N78" s="68"/>
      <c r="O78" s="68"/>
      <c r="P78" s="19"/>
      <c r="Q78" s="19"/>
      <c r="R78" s="19"/>
      <c r="S78" s="19"/>
      <c r="T78" s="19"/>
    </row>
    <row r="79" spans="1:20" hidden="1" x14ac:dyDescent="0.2">
      <c r="A79" s="19"/>
      <c r="B79" s="20"/>
      <c r="C79" s="19"/>
      <c r="D79" s="57"/>
      <c r="E79" s="19"/>
      <c r="F79" s="70"/>
      <c r="G79" s="70"/>
      <c r="H79" s="68"/>
      <c r="I79" s="68"/>
      <c r="J79" s="68"/>
      <c r="K79" s="68"/>
      <c r="L79" s="68"/>
      <c r="M79" s="70"/>
      <c r="N79" s="70"/>
      <c r="O79" s="68"/>
      <c r="P79" s="19"/>
      <c r="Q79" s="19"/>
      <c r="R79" s="19"/>
      <c r="S79" s="19"/>
      <c r="T79" s="19"/>
    </row>
    <row r="80" spans="1:20" x14ac:dyDescent="0.2">
      <c r="A80" s="19"/>
      <c r="B80" s="20"/>
      <c r="C80" s="19"/>
      <c r="D80" s="57"/>
      <c r="E80" s="19"/>
      <c r="F80" s="70"/>
      <c r="G80" s="70"/>
      <c r="H80" s="68"/>
      <c r="I80" s="68"/>
      <c r="J80" s="68"/>
      <c r="K80" s="68"/>
      <c r="L80" s="68"/>
      <c r="M80" s="70"/>
      <c r="N80" s="70"/>
      <c r="O80" s="68"/>
      <c r="P80" s="19"/>
      <c r="Q80" s="19"/>
      <c r="R80" s="19"/>
      <c r="S80" s="19"/>
      <c r="T80" s="19"/>
    </row>
    <row r="81" spans="1:20" x14ac:dyDescent="0.2">
      <c r="A81" s="19"/>
      <c r="B81" s="20"/>
      <c r="C81" s="19"/>
      <c r="D81" s="57"/>
      <c r="E81" s="19"/>
      <c r="F81" s="70"/>
      <c r="G81" s="70"/>
      <c r="H81" s="68"/>
      <c r="I81" s="68"/>
      <c r="J81" s="68"/>
      <c r="K81" s="68"/>
      <c r="L81" s="68"/>
      <c r="M81" s="70"/>
      <c r="N81" s="70"/>
      <c r="O81" s="68"/>
      <c r="P81" s="19"/>
      <c r="Q81" s="19"/>
      <c r="R81" s="19"/>
      <c r="S81" s="19"/>
      <c r="T81" s="19"/>
    </row>
    <row r="82" spans="1:20" x14ac:dyDescent="0.2">
      <c r="A82" s="19"/>
      <c r="B82" s="20"/>
      <c r="C82" s="19"/>
      <c r="D82" s="58"/>
      <c r="E82" s="19"/>
      <c r="F82" s="70"/>
      <c r="G82" s="70"/>
      <c r="H82" s="68"/>
      <c r="I82" s="68"/>
      <c r="J82" s="68"/>
      <c r="K82" s="68"/>
      <c r="L82" s="68"/>
      <c r="M82" s="70"/>
      <c r="N82" s="70"/>
      <c r="O82" s="68"/>
      <c r="P82" s="19"/>
      <c r="Q82" s="19"/>
      <c r="R82" s="19"/>
      <c r="S82" s="19"/>
      <c r="T82" s="19"/>
    </row>
    <row r="83" spans="1:20" x14ac:dyDescent="0.2">
      <c r="A83" s="19"/>
      <c r="B83" s="20"/>
      <c r="C83" s="19"/>
      <c r="D83" s="60"/>
      <c r="E83" s="19"/>
      <c r="F83" s="70"/>
      <c r="G83" s="70"/>
      <c r="H83" s="68"/>
      <c r="I83" s="68"/>
      <c r="J83" s="68"/>
      <c r="K83" s="68"/>
      <c r="L83" s="68"/>
      <c r="M83" s="70"/>
      <c r="N83" s="70"/>
      <c r="O83" s="68"/>
      <c r="P83" s="19"/>
      <c r="Q83" s="19"/>
      <c r="R83" s="19"/>
      <c r="S83" s="19"/>
      <c r="T83" s="19"/>
    </row>
    <row r="84" spans="1:20" x14ac:dyDescent="0.2">
      <c r="A84" s="6"/>
      <c r="B84" s="7"/>
      <c r="C84" s="6"/>
      <c r="D84" s="60"/>
      <c r="E84" s="6"/>
      <c r="F84" s="70"/>
      <c r="G84" s="70"/>
      <c r="H84" s="68"/>
      <c r="I84" s="68"/>
      <c r="J84" s="68"/>
      <c r="K84" s="68"/>
      <c r="L84" s="68"/>
      <c r="M84" s="70"/>
      <c r="N84" s="68"/>
      <c r="O84" s="68"/>
      <c r="P84" s="6"/>
      <c r="Q84" s="6"/>
      <c r="R84" s="6"/>
      <c r="S84" s="6"/>
      <c r="T84" s="6"/>
    </row>
    <row r="85" spans="1:20" x14ac:dyDescent="0.2">
      <c r="D85" s="60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1:20" x14ac:dyDescent="0.2">
      <c r="D86" s="60"/>
      <c r="F86" s="70"/>
      <c r="G86" s="70"/>
      <c r="H86" s="70"/>
      <c r="I86" s="70"/>
      <c r="J86" s="70"/>
      <c r="K86" s="70"/>
      <c r="L86" s="70"/>
      <c r="M86" s="70"/>
      <c r="N86" s="70"/>
      <c r="O86" s="70"/>
    </row>
    <row r="87" spans="1:20" x14ac:dyDescent="0.2">
      <c r="D87" s="60"/>
      <c r="F87" s="70"/>
      <c r="G87" s="70"/>
      <c r="H87" s="70"/>
      <c r="I87" s="70"/>
      <c r="J87" s="70"/>
      <c r="K87" s="70"/>
      <c r="L87" s="70"/>
      <c r="M87" s="70"/>
      <c r="N87" s="70"/>
      <c r="O87" s="70"/>
    </row>
    <row r="88" spans="1:20" x14ac:dyDescent="0.2">
      <c r="D88" s="58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1:20" x14ac:dyDescent="0.2">
      <c r="D89" s="6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1:20" x14ac:dyDescent="0.2">
      <c r="D90" s="6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1:20" x14ac:dyDescent="0.2">
      <c r="D91" s="6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1:20" x14ac:dyDescent="0.2">
      <c r="D92" s="57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20" x14ac:dyDescent="0.2">
      <c r="D93" s="57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1:20" x14ac:dyDescent="0.2">
      <c r="D94" s="57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1:20" x14ac:dyDescent="0.2">
      <c r="D95" s="6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1:20" x14ac:dyDescent="0.2">
      <c r="D96" s="60"/>
      <c r="F96" s="70"/>
      <c r="G96" s="70"/>
      <c r="H96" s="70"/>
      <c r="I96" s="70"/>
      <c r="J96" s="70"/>
      <c r="K96" s="70"/>
      <c r="L96" s="70"/>
      <c r="M96" s="73"/>
      <c r="N96" s="70"/>
      <c r="O96" s="70"/>
    </row>
    <row r="97" spans="4:15" x14ac:dyDescent="0.2">
      <c r="D97" s="57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4:15" x14ac:dyDescent="0.2">
      <c r="D98" s="57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4:15" x14ac:dyDescent="0.2">
      <c r="D99" s="6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4:15" x14ac:dyDescent="0.2">
      <c r="D100" s="6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4:15" x14ac:dyDescent="0.2">
      <c r="D101" s="6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4:15" x14ac:dyDescent="0.2">
      <c r="D102" s="6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4:15" x14ac:dyDescent="0.2">
      <c r="D103" s="6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4:15" x14ac:dyDescent="0.2">
      <c r="D104" s="6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4:15" x14ac:dyDescent="0.2">
      <c r="D105" s="57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4:15" x14ac:dyDescent="0.2">
      <c r="D106" s="6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4:15" x14ac:dyDescent="0.2">
      <c r="D107" s="6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4:15" x14ac:dyDescent="0.2">
      <c r="D108" s="6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4:15" x14ac:dyDescent="0.2">
      <c r="D109" s="57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4:15" x14ac:dyDescent="0.2">
      <c r="D110" s="61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4:15" x14ac:dyDescent="0.2">
      <c r="D111" s="57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4:15" x14ac:dyDescent="0.2">
      <c r="D112" s="58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4:15" x14ac:dyDescent="0.2">
      <c r="D113" s="61"/>
      <c r="F113" s="70"/>
      <c r="G113" s="70"/>
      <c r="H113" s="70"/>
      <c r="I113" s="70"/>
      <c r="J113" s="70"/>
      <c r="K113" s="70"/>
      <c r="L113" s="70"/>
      <c r="M113" s="70"/>
      <c r="N113" s="70"/>
      <c r="O113" s="70"/>
    </row>
    <row r="114" spans="4:15" x14ac:dyDescent="0.2"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4:15" x14ac:dyDescent="0.2"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4:15" x14ac:dyDescent="0.2"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4:15" x14ac:dyDescent="0.2">
      <c r="F117" s="70"/>
      <c r="G117" s="70"/>
      <c r="H117" s="70"/>
      <c r="I117" s="70"/>
      <c r="J117" s="70"/>
      <c r="K117" s="70"/>
      <c r="L117" s="70"/>
      <c r="M117" s="70"/>
      <c r="N117" s="70"/>
      <c r="O117" s="70"/>
    </row>
    <row r="118" spans="4:15" x14ac:dyDescent="0.2">
      <c r="F118" s="70"/>
      <c r="G118" s="70"/>
      <c r="H118" s="70"/>
      <c r="I118" s="70"/>
      <c r="J118" s="70"/>
      <c r="K118" s="70"/>
      <c r="L118" s="70"/>
      <c r="M118" s="70"/>
      <c r="N118" s="70"/>
      <c r="O118" s="70"/>
    </row>
    <row r="119" spans="4:15" x14ac:dyDescent="0.2">
      <c r="F119" s="70"/>
      <c r="G119" s="70"/>
      <c r="H119" s="70"/>
      <c r="I119" s="70"/>
      <c r="J119" s="70"/>
      <c r="K119" s="70"/>
      <c r="L119" s="70"/>
      <c r="M119" s="70"/>
      <c r="N119" s="70"/>
      <c r="O119" s="70"/>
    </row>
    <row r="120" spans="4:15" x14ac:dyDescent="0.2">
      <c r="F120" s="70"/>
      <c r="G120" s="70"/>
      <c r="H120" s="70"/>
      <c r="I120" s="70"/>
      <c r="J120" s="70"/>
      <c r="K120" s="70"/>
      <c r="L120" s="70"/>
      <c r="M120" s="70"/>
      <c r="N120" s="70"/>
      <c r="O120" s="70"/>
    </row>
    <row r="121" spans="4:15" x14ac:dyDescent="0.2">
      <c r="F121" s="70"/>
      <c r="G121" s="70"/>
      <c r="H121" s="70"/>
      <c r="I121" s="70"/>
      <c r="J121" s="70"/>
      <c r="K121" s="70"/>
      <c r="L121" s="70"/>
      <c r="M121" s="70"/>
      <c r="N121" s="70"/>
      <c r="O121" s="70"/>
    </row>
    <row r="122" spans="4:15" x14ac:dyDescent="0.2">
      <c r="F122" s="70"/>
      <c r="G122" s="70"/>
      <c r="H122" s="70"/>
      <c r="I122" s="70"/>
      <c r="J122" s="70"/>
      <c r="K122" s="70"/>
      <c r="L122" s="70"/>
      <c r="M122" s="70"/>
      <c r="N122" s="70"/>
      <c r="O122" s="70"/>
    </row>
    <row r="123" spans="4:15" x14ac:dyDescent="0.2">
      <c r="F123" s="70"/>
      <c r="G123" s="70"/>
      <c r="H123" s="70"/>
      <c r="I123" s="70"/>
      <c r="J123" s="70"/>
      <c r="K123" s="70"/>
      <c r="L123" s="70"/>
      <c r="M123" s="70"/>
      <c r="N123" s="70"/>
      <c r="O123" s="70"/>
    </row>
    <row r="124" spans="4:15" x14ac:dyDescent="0.2">
      <c r="F124" s="70"/>
      <c r="G124" s="70"/>
      <c r="H124" s="70"/>
      <c r="I124" s="70"/>
      <c r="J124" s="70"/>
      <c r="K124" s="70"/>
      <c r="L124" s="70"/>
      <c r="M124" s="70"/>
      <c r="N124" s="70"/>
      <c r="O124" s="70"/>
    </row>
    <row r="125" spans="4:15" x14ac:dyDescent="0.2">
      <c r="F125" s="70"/>
      <c r="G125" s="70"/>
      <c r="H125" s="70"/>
      <c r="I125" s="70"/>
      <c r="J125" s="70"/>
      <c r="K125" s="70"/>
      <c r="L125" s="70"/>
      <c r="M125" s="70"/>
      <c r="N125" s="70"/>
      <c r="O125" s="70"/>
    </row>
    <row r="126" spans="4:15" x14ac:dyDescent="0.2">
      <c r="F126" s="70"/>
      <c r="G126" s="70"/>
      <c r="H126" s="70"/>
      <c r="I126" s="70"/>
      <c r="J126" s="70"/>
      <c r="K126" s="70"/>
      <c r="L126" s="70"/>
      <c r="M126" s="70"/>
      <c r="N126" s="70"/>
      <c r="O126" s="70"/>
    </row>
    <row r="127" spans="4:15" x14ac:dyDescent="0.2">
      <c r="F127" s="70"/>
      <c r="G127" s="70"/>
      <c r="H127" s="70"/>
      <c r="I127" s="70"/>
      <c r="J127" s="70"/>
      <c r="K127" s="70"/>
      <c r="L127" s="70"/>
      <c r="M127" s="70"/>
      <c r="N127" s="70"/>
      <c r="O127" s="70"/>
    </row>
    <row r="128" spans="4:15" x14ac:dyDescent="0.2">
      <c r="F128" s="70"/>
      <c r="G128" s="70"/>
      <c r="H128" s="70"/>
      <c r="I128" s="70"/>
      <c r="J128" s="70"/>
      <c r="K128" s="70"/>
      <c r="L128" s="70"/>
      <c r="M128" s="70"/>
      <c r="N128" s="70"/>
      <c r="O128" s="70"/>
    </row>
    <row r="129" spans="6:15" x14ac:dyDescent="0.2">
      <c r="F129" s="70"/>
      <c r="G129" s="70"/>
      <c r="H129" s="70"/>
      <c r="I129" s="70"/>
      <c r="J129" s="70"/>
      <c r="K129" s="70"/>
      <c r="L129" s="70"/>
      <c r="M129" s="70"/>
      <c r="N129" s="70"/>
      <c r="O129" s="70"/>
    </row>
    <row r="130" spans="6:15" x14ac:dyDescent="0.2">
      <c r="F130" s="70"/>
      <c r="G130" s="70"/>
      <c r="H130" s="70"/>
      <c r="I130" s="70"/>
      <c r="J130" s="70"/>
      <c r="K130" s="70"/>
      <c r="L130" s="70"/>
      <c r="M130" s="70"/>
      <c r="N130" s="70"/>
      <c r="O130" s="70"/>
    </row>
    <row r="131" spans="6:15" x14ac:dyDescent="0.2">
      <c r="F131" s="70"/>
      <c r="G131" s="70"/>
      <c r="H131" s="70"/>
      <c r="I131" s="70"/>
      <c r="J131" s="70"/>
      <c r="K131" s="70"/>
      <c r="L131" s="70"/>
      <c r="M131" s="70"/>
      <c r="N131" s="70"/>
      <c r="O131" s="70"/>
    </row>
    <row r="132" spans="6:15" x14ac:dyDescent="0.2">
      <c r="F132" s="70"/>
      <c r="G132" s="70"/>
      <c r="H132" s="70"/>
      <c r="I132" s="70"/>
      <c r="J132" s="70"/>
      <c r="K132" s="70"/>
      <c r="L132" s="70"/>
      <c r="M132" s="70"/>
      <c r="N132" s="70"/>
      <c r="O132" s="70"/>
    </row>
    <row r="133" spans="6:15" x14ac:dyDescent="0.2">
      <c r="F133" s="70"/>
      <c r="G133" s="70"/>
      <c r="H133" s="70"/>
      <c r="I133" s="70"/>
      <c r="J133" s="70"/>
      <c r="K133" s="70"/>
      <c r="L133" s="70"/>
      <c r="M133" s="70"/>
      <c r="N133" s="70"/>
      <c r="O133" s="70"/>
    </row>
    <row r="134" spans="6:15" x14ac:dyDescent="0.2">
      <c r="F134" s="70"/>
      <c r="G134" s="70"/>
      <c r="H134" s="70"/>
      <c r="I134" s="70"/>
      <c r="J134" s="70"/>
      <c r="K134" s="70"/>
      <c r="L134" s="70"/>
      <c r="M134" s="70"/>
      <c r="N134" s="70"/>
      <c r="O134" s="70"/>
    </row>
    <row r="135" spans="6:15" x14ac:dyDescent="0.2">
      <c r="F135" s="70"/>
      <c r="G135" s="70"/>
      <c r="H135" s="70"/>
      <c r="I135" s="70"/>
      <c r="J135" s="70"/>
      <c r="K135" s="70"/>
      <c r="L135" s="70"/>
      <c r="M135" s="70"/>
      <c r="N135" s="70"/>
      <c r="O135" s="70"/>
    </row>
    <row r="136" spans="6:15" x14ac:dyDescent="0.2">
      <c r="F136" s="70"/>
      <c r="G136" s="70"/>
      <c r="H136" s="70"/>
      <c r="I136" s="70"/>
      <c r="J136" s="70"/>
      <c r="K136" s="70"/>
      <c r="L136" s="70"/>
      <c r="M136" s="70"/>
      <c r="N136" s="70"/>
      <c r="O136" s="70"/>
    </row>
    <row r="137" spans="6:15" x14ac:dyDescent="0.2">
      <c r="F137" s="70"/>
      <c r="G137" s="70"/>
      <c r="H137" s="70"/>
      <c r="I137" s="70"/>
      <c r="J137" s="70"/>
      <c r="K137" s="70"/>
      <c r="L137" s="70"/>
      <c r="M137" s="70"/>
      <c r="N137" s="70"/>
      <c r="O137" s="70"/>
    </row>
    <row r="138" spans="6:15" x14ac:dyDescent="0.2">
      <c r="F138" s="70"/>
      <c r="G138" s="70"/>
      <c r="H138" s="70"/>
      <c r="I138" s="70"/>
      <c r="J138" s="70"/>
      <c r="K138" s="70"/>
      <c r="L138" s="70"/>
      <c r="M138" s="70"/>
      <c r="N138" s="70"/>
      <c r="O138" s="70"/>
    </row>
    <row r="139" spans="6:15" x14ac:dyDescent="0.2">
      <c r="F139" s="70"/>
      <c r="G139" s="70"/>
      <c r="H139" s="70"/>
      <c r="I139" s="70"/>
      <c r="J139" s="70"/>
      <c r="K139" s="70"/>
      <c r="L139" s="70"/>
      <c r="M139" s="70"/>
      <c r="N139" s="70"/>
      <c r="O139" s="70"/>
    </row>
  </sheetData>
  <sheetProtection algorithmName="SHA-512" hashValue="hxwuNu0KnFBlIy7KTd9s5iIENHMogRCdl0iUjF+kA3rjs+coYPX89bVUwKDwzoOpL96B4dnl0tY5LtLMqc/sCg==" saltValue="k6pBPnDTj9YhBPG9/eiklA==" spinCount="100000" sheet="1" selectLockedCells="1"/>
  <protectedRanges>
    <protectedRange password="E5BA" sqref="A1:T4 A8:S8 A11:C11 S11 B23:J23 L23:S23 T17 T15 B7 T19 T21 B24:T39 L13:M22 D13 D15 D17 D19 D21 I13:J22 D7 T7:T8 A6:T6 A5:Q5 A12:T12 B13:B22 R13:R22 A9:T9 A10:J10 L10:T10 K10:K11" name="Auswertekarte"/>
    <protectedRange password="E5BA" sqref="H7:R7" name="Auswertekarte_1"/>
  </protectedRanges>
  <autoFilter ref="T43:X43">
    <sortState ref="T44:X62">
      <sortCondition ref="U43"/>
    </sortState>
  </autoFilter>
  <mergeCells count="40">
    <mergeCell ref="B22:D22"/>
    <mergeCell ref="H23:I23"/>
    <mergeCell ref="B11:C11"/>
    <mergeCell ref="D10:I10"/>
    <mergeCell ref="R20:T20"/>
    <mergeCell ref="R18:T18"/>
    <mergeCell ref="S10:T10"/>
    <mergeCell ref="B27:T27"/>
    <mergeCell ref="S11:T11"/>
    <mergeCell ref="M11:R11"/>
    <mergeCell ref="M23:N23"/>
    <mergeCell ref="B23:G23"/>
    <mergeCell ref="N26:T26"/>
    <mergeCell ref="B18:D18"/>
    <mergeCell ref="B20:D20"/>
    <mergeCell ref="M24:T24"/>
    <mergeCell ref="B16:D16"/>
    <mergeCell ref="B40:C40"/>
    <mergeCell ref="D40:I40"/>
    <mergeCell ref="B28:J28"/>
    <mergeCell ref="B30:J33"/>
    <mergeCell ref="L29:T29"/>
    <mergeCell ref="L30:T30"/>
    <mergeCell ref="B24:I24"/>
    <mergeCell ref="M10:R10"/>
    <mergeCell ref="K7:N7"/>
    <mergeCell ref="R16:T16"/>
    <mergeCell ref="D11:I11"/>
    <mergeCell ref="B14:D14"/>
    <mergeCell ref="B10:C10"/>
    <mergeCell ref="R14:T14"/>
    <mergeCell ref="R22:T22"/>
    <mergeCell ref="S7:T7"/>
    <mergeCell ref="B5:H5"/>
    <mergeCell ref="I5:J5"/>
    <mergeCell ref="B1:T1"/>
    <mergeCell ref="B3:T3"/>
    <mergeCell ref="B9:J9"/>
    <mergeCell ref="L9:T9"/>
    <mergeCell ref="L5:Q5"/>
  </mergeCells>
  <phoneticPr fontId="0" type="noConversion"/>
  <conditionalFormatting sqref="M23:N23">
    <cfRule type="cellIs" dxfId="9" priority="5" stopIfTrue="1" operator="equal">
      <formula>0</formula>
    </cfRule>
    <cfRule type="cellIs" dxfId="8" priority="29" stopIfTrue="1" operator="greaterThan">
      <formula>$H$23</formula>
    </cfRule>
    <cfRule type="cellIs" dxfId="7" priority="30" stopIfTrue="1" operator="greaterThan">
      <formula>"$G$27"</formula>
    </cfRule>
  </conditionalFormatting>
  <conditionalFormatting sqref="H23:I23">
    <cfRule type="cellIs" dxfId="6" priority="21" stopIfTrue="1" operator="equal">
      <formula>0</formula>
    </cfRule>
    <cfRule type="cellIs" dxfId="5" priority="28" stopIfTrue="1" operator="greaterThan">
      <formula>$M$23</formula>
    </cfRule>
  </conditionalFormatting>
  <conditionalFormatting sqref="D10:I10 M10:R10">
    <cfRule type="cellIs" dxfId="4" priority="34" stopIfTrue="1" operator="equal">
      <formula>#N/A</formula>
    </cfRule>
  </conditionalFormatting>
  <conditionalFormatting sqref="J26:L26">
    <cfRule type="cellIs" dxfId="3" priority="35" stopIfTrue="1" operator="equal">
      <formula>$J$23=$L$23&lt;2</formula>
    </cfRule>
  </conditionalFormatting>
  <conditionalFormatting sqref="I13:J13 I15:J15 I17:J17 I19:J19 I21:J21 L13:M13 L15:M15 L17:M17 L19:M19 L21:M21">
    <cfRule type="cellIs" dxfId="2" priority="26" stopIfTrue="1" operator="equal">
      <formula>0</formula>
    </cfRule>
  </conditionalFormatting>
  <conditionalFormatting sqref="J24 J26">
    <cfRule type="expression" dxfId="1" priority="4" stopIfTrue="1">
      <formula>$H$23&lt;1</formula>
    </cfRule>
  </conditionalFormatting>
  <conditionalFormatting sqref="L24 L26">
    <cfRule type="expression" dxfId="0" priority="3" stopIfTrue="1">
      <formula>$M$23&lt;1</formula>
    </cfRule>
  </conditionalFormatting>
  <dataValidations count="6">
    <dataValidation type="list" allowBlank="1" showInputMessage="1" showErrorMessage="1" sqref="C7">
      <formula1>$J$43:$J$53</formula1>
    </dataValidation>
    <dataValidation type="list" allowBlank="1" showInputMessage="1" showErrorMessage="1" sqref="L5:Q5">
      <formula1>$M$43:$M$44</formula1>
    </dataValidation>
    <dataValidation type="list" allowBlank="1" showInputMessage="1" showErrorMessage="1" sqref="I5:J5">
      <formula1>$W$8:$W$13</formula1>
    </dataValidation>
    <dataValidation type="list" allowBlank="1" showInputMessage="1" showErrorMessage="1" sqref="M10:R10">
      <formula1>$C$43:$C$67</formula1>
    </dataValidation>
    <dataValidation type="list" allowBlank="1" showInputMessage="1" showErrorMessage="1" sqref="S7:T7">
      <formula1>$O$43:$O$47</formula1>
    </dataValidation>
    <dataValidation type="list" allowBlank="1" showInputMessage="1" showErrorMessage="1" sqref="D10:I10">
      <formula1>$C$43:$C$68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</vt:lpstr>
      <vt:lpstr>Tabelle1</vt:lpstr>
    </vt:vector>
  </TitlesOfParts>
  <Company>IKSV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Lengger</dc:creator>
  <cp:lastModifiedBy>Gerhard Lengger</cp:lastModifiedBy>
  <cp:lastPrinted>2014-08-20T09:13:54Z</cp:lastPrinted>
  <dcterms:created xsi:type="dcterms:W3CDTF">2003-11-17T09:46:22Z</dcterms:created>
  <dcterms:modified xsi:type="dcterms:W3CDTF">2023-10-10T08:39:09Z</dcterms:modified>
</cp:coreProperties>
</file>