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DieseArbeitsmappe" defaultThemeVersion="124226"/>
  <mc:AlternateContent xmlns:mc="http://schemas.openxmlformats.org/markup-compatibility/2006">
    <mc:Choice Requires="x15">
      <x15ac:absPath xmlns:x15ac="http://schemas.microsoft.com/office/spreadsheetml/2010/11/ac" url="C:\Users\Bezir\Desktop\Bezirk neu\Ausschreibungen\Ausschreibungen 2025\Meldedatei\"/>
    </mc:Choice>
  </mc:AlternateContent>
  <xr:revisionPtr revIDLastSave="0" documentId="8_{9E413303-E842-4B9B-B8EA-430B7E2AA9FF}" xr6:coauthVersionLast="47" xr6:coauthVersionMax="47" xr10:uidLastSave="{00000000-0000-0000-0000-000000000000}"/>
  <bookViews>
    <workbookView showSheetTabs="0" xWindow="-108" yWindow="-108" windowWidth="23256" windowHeight="12456" xr2:uid="{00000000-000D-0000-FFFF-FFFF00000000}"/>
  </bookViews>
  <sheets>
    <sheet name="ShootyLG" sheetId="5" r:id="rId1"/>
    <sheet name="Siegerliste" sheetId="7" r:id="rId2"/>
    <sheet name="Daten" sheetId="6" r:id="rId3"/>
    <sheet name="Export" sheetId="8" r:id="rId4"/>
  </sheets>
  <definedNames>
    <definedName name="_701">Daten!$N$1:$N$84</definedName>
    <definedName name="_702">Daten!$N$85:$N$159</definedName>
    <definedName name="_703">Daten!$N$160:$N$181</definedName>
    <definedName name="_704">Daten!$N$182:$N$202</definedName>
    <definedName name="_705">Daten!$N$203:$N$260</definedName>
    <definedName name="_706">Daten!$N$261:$N$318</definedName>
    <definedName name="_707">Daten!$N$319:$N$346</definedName>
    <definedName name="_709">Daten!$N$347:$N$364</definedName>
    <definedName name="_710">Daten!$N$365:$N$430</definedName>
    <definedName name="_711">Daten!$N$431:$N$466</definedName>
    <definedName name="_712">Daten!$N$467:$N$503</definedName>
    <definedName name="_713">Daten!$N$504:$N$546</definedName>
    <definedName name="_714">Daten!$N$547:$N$581</definedName>
    <definedName name="_715">Daten!$N$582:$N$625</definedName>
    <definedName name="_716">Daten!$N$626:$N$644</definedName>
    <definedName name="_717">Daten!$N$645:$N$662</definedName>
    <definedName name="_718">Daten!$N$663:$N$723</definedName>
    <definedName name="_719">Daten!$N$724:$N$749</definedName>
    <definedName name="_720">Daten!$N$750:$N$782</definedName>
    <definedName name="_721">Daten!$N$783:$N$803</definedName>
    <definedName name="_722">Daten!$N$804:$N$850</definedName>
    <definedName name="_723">Daten!$N$851:$N$885</definedName>
    <definedName name="_xlnm._FilterDatabase" localSheetId="2" hidden="1">Daten!$K$1:$K$885</definedName>
    <definedName name="_xlnm._FilterDatabase" localSheetId="0" hidden="1">ShootyLG!$H$25:$T$46</definedName>
    <definedName name="_xlnm.Print_Area" localSheetId="0">ShootyLG!$H:$Z</definedName>
    <definedName name="_xlnm.Print_Area" localSheetId="1">Siegerliste!$C$1:$G$54</definedName>
    <definedName name="_xlnm.Print_Titles" localSheetId="0">ShootyLG!$24:$25</definedName>
    <definedName name="Gau">ShootyLG!$D$14</definedName>
    <definedName name="Gau_M">Daten!$D$1:$F$22</definedName>
    <definedName name="Gaue">Daten!$D$1:$D$22</definedName>
    <definedName name="Jahreszahl">YEAR(TODAY())</definedName>
    <definedName name="Jahrgänge">Daten!$B$1:$B$7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7" l="1"/>
  <c r="B3" i="7"/>
  <c r="B3" i="8"/>
  <c r="Q3" i="8" s="1"/>
  <c r="C3" i="8"/>
  <c r="D3" i="8"/>
  <c r="E3" i="8"/>
  <c r="F3" i="8"/>
  <c r="G3" i="8"/>
  <c r="I3" i="8" s="1"/>
  <c r="H3" i="8"/>
  <c r="J3" i="8"/>
  <c r="K3" i="8"/>
  <c r="L3" i="8"/>
  <c r="M3" i="8"/>
  <c r="N3" i="8"/>
  <c r="R3" i="8"/>
  <c r="S3" i="8"/>
  <c r="T3" i="8"/>
  <c r="U3" i="8"/>
  <c r="V3" i="8"/>
  <c r="B4" i="8"/>
  <c r="Q4" i="8" s="1"/>
  <c r="C4" i="8"/>
  <c r="D4" i="8"/>
  <c r="E4" i="8"/>
  <c r="F4" i="8"/>
  <c r="G4" i="8"/>
  <c r="H4" i="8"/>
  <c r="J4" i="8"/>
  <c r="K4" i="8"/>
  <c r="L4" i="8"/>
  <c r="M4" i="8"/>
  <c r="N4" i="8"/>
  <c r="R4" i="8"/>
  <c r="S4" i="8"/>
  <c r="T4" i="8"/>
  <c r="U4" i="8"/>
  <c r="V4" i="8"/>
  <c r="B5" i="8"/>
  <c r="Q5" i="8" s="1"/>
  <c r="C5" i="8"/>
  <c r="D5" i="8"/>
  <c r="E5" i="8"/>
  <c r="F5" i="8"/>
  <c r="G5" i="8"/>
  <c r="H5" i="8"/>
  <c r="J5" i="8"/>
  <c r="K5" i="8"/>
  <c r="L5" i="8"/>
  <c r="M5" i="8"/>
  <c r="N5" i="8"/>
  <c r="R5" i="8"/>
  <c r="S5" i="8"/>
  <c r="T5" i="8"/>
  <c r="U5" i="8"/>
  <c r="V5" i="8"/>
  <c r="B6" i="8"/>
  <c r="Q6" i="8" s="1"/>
  <c r="C6" i="8"/>
  <c r="D6" i="8"/>
  <c r="E6" i="8"/>
  <c r="F6" i="8"/>
  <c r="G6" i="8"/>
  <c r="H6" i="8"/>
  <c r="J6" i="8"/>
  <c r="K6" i="8"/>
  <c r="L6" i="8"/>
  <c r="M6" i="8"/>
  <c r="N6" i="8"/>
  <c r="R6" i="8"/>
  <c r="S6" i="8"/>
  <c r="T6" i="8"/>
  <c r="U6" i="8"/>
  <c r="V6" i="8"/>
  <c r="B7" i="8"/>
  <c r="Q7" i="8" s="1"/>
  <c r="C7" i="8"/>
  <c r="D7" i="8"/>
  <c r="E7" i="8"/>
  <c r="F7" i="8"/>
  <c r="G7" i="8"/>
  <c r="H7" i="8"/>
  <c r="J7" i="8"/>
  <c r="K7" i="8"/>
  <c r="L7" i="8"/>
  <c r="M7" i="8"/>
  <c r="N7" i="8"/>
  <c r="R7" i="8"/>
  <c r="S7" i="8"/>
  <c r="T7" i="8"/>
  <c r="U7" i="8"/>
  <c r="V7" i="8"/>
  <c r="B8" i="8"/>
  <c r="Q8" i="8" s="1"/>
  <c r="C8" i="8"/>
  <c r="D8" i="8"/>
  <c r="E8" i="8"/>
  <c r="F8" i="8"/>
  <c r="G8" i="8"/>
  <c r="H8" i="8"/>
  <c r="J8" i="8"/>
  <c r="K8" i="8"/>
  <c r="L8" i="8"/>
  <c r="M8" i="8"/>
  <c r="N8" i="8"/>
  <c r="R8" i="8"/>
  <c r="S8" i="8"/>
  <c r="T8" i="8"/>
  <c r="U8" i="8"/>
  <c r="V8" i="8"/>
  <c r="B9" i="8"/>
  <c r="Q9" i="8" s="1"/>
  <c r="C9" i="8"/>
  <c r="D9" i="8"/>
  <c r="E9" i="8"/>
  <c r="F9" i="8"/>
  <c r="G9" i="8"/>
  <c r="H9" i="8"/>
  <c r="J9" i="8"/>
  <c r="K9" i="8"/>
  <c r="L9" i="8"/>
  <c r="M9" i="8"/>
  <c r="N9" i="8"/>
  <c r="R9" i="8"/>
  <c r="S9" i="8"/>
  <c r="T9" i="8"/>
  <c r="U9" i="8"/>
  <c r="V9" i="8"/>
  <c r="B10" i="8"/>
  <c r="Q10" i="8" s="1"/>
  <c r="C10" i="8"/>
  <c r="D10" i="8"/>
  <c r="E10" i="8"/>
  <c r="F10" i="8"/>
  <c r="G10" i="8"/>
  <c r="H10" i="8"/>
  <c r="J10" i="8"/>
  <c r="K10" i="8"/>
  <c r="L10" i="8"/>
  <c r="M10" i="8"/>
  <c r="N10" i="8"/>
  <c r="R10" i="8"/>
  <c r="S10" i="8"/>
  <c r="T10" i="8"/>
  <c r="U10" i="8"/>
  <c r="V10" i="8"/>
  <c r="B11" i="8"/>
  <c r="Q11" i="8" s="1"/>
  <c r="C11" i="8"/>
  <c r="D11" i="8"/>
  <c r="E11" i="8"/>
  <c r="F11" i="8"/>
  <c r="G11" i="8"/>
  <c r="H11" i="8"/>
  <c r="J11" i="8"/>
  <c r="K11" i="8"/>
  <c r="L11" i="8"/>
  <c r="M11" i="8"/>
  <c r="N11" i="8"/>
  <c r="R11" i="8"/>
  <c r="S11" i="8"/>
  <c r="T11" i="8"/>
  <c r="U11" i="8"/>
  <c r="V11" i="8"/>
  <c r="B12" i="8"/>
  <c r="Q12" i="8" s="1"/>
  <c r="C12" i="8"/>
  <c r="D12" i="8"/>
  <c r="E12" i="8"/>
  <c r="F12" i="8"/>
  <c r="G12" i="8"/>
  <c r="H12" i="8"/>
  <c r="J12" i="8"/>
  <c r="K12" i="8"/>
  <c r="L12" i="8"/>
  <c r="M12" i="8"/>
  <c r="N12" i="8"/>
  <c r="R12" i="8"/>
  <c r="S12" i="8"/>
  <c r="T12" i="8"/>
  <c r="U12" i="8"/>
  <c r="V12" i="8"/>
  <c r="B13" i="8"/>
  <c r="Q13" i="8" s="1"/>
  <c r="C13" i="8"/>
  <c r="D13" i="8"/>
  <c r="E13" i="8"/>
  <c r="F13" i="8"/>
  <c r="G13" i="8"/>
  <c r="H13" i="8"/>
  <c r="J13" i="8"/>
  <c r="K13" i="8"/>
  <c r="L13" i="8"/>
  <c r="M13" i="8"/>
  <c r="N13" i="8"/>
  <c r="R13" i="8"/>
  <c r="S13" i="8"/>
  <c r="T13" i="8"/>
  <c r="U13" i="8"/>
  <c r="V13" i="8"/>
  <c r="B14" i="8"/>
  <c r="Q14" i="8" s="1"/>
  <c r="C14" i="8"/>
  <c r="D14" i="8"/>
  <c r="E14" i="8"/>
  <c r="F14" i="8"/>
  <c r="G14" i="8"/>
  <c r="H14" i="8"/>
  <c r="J14" i="8"/>
  <c r="K14" i="8"/>
  <c r="L14" i="8"/>
  <c r="M14" i="8"/>
  <c r="N14" i="8"/>
  <c r="R14" i="8"/>
  <c r="S14" i="8"/>
  <c r="T14" i="8"/>
  <c r="U14" i="8"/>
  <c r="V14" i="8"/>
  <c r="B15" i="8"/>
  <c r="Q15" i="8" s="1"/>
  <c r="C15" i="8"/>
  <c r="D15" i="8"/>
  <c r="E15" i="8"/>
  <c r="F15" i="8"/>
  <c r="G15" i="8"/>
  <c r="H15" i="8"/>
  <c r="J15" i="8"/>
  <c r="K15" i="8"/>
  <c r="L15" i="8"/>
  <c r="M15" i="8"/>
  <c r="N15" i="8"/>
  <c r="R15" i="8"/>
  <c r="S15" i="8"/>
  <c r="T15" i="8"/>
  <c r="U15" i="8"/>
  <c r="V15" i="8"/>
  <c r="B16" i="8"/>
  <c r="Q16" i="8" s="1"/>
  <c r="C16" i="8"/>
  <c r="D16" i="8"/>
  <c r="E16" i="8"/>
  <c r="F16" i="8"/>
  <c r="G16" i="8"/>
  <c r="H16" i="8"/>
  <c r="J16" i="8"/>
  <c r="K16" i="8"/>
  <c r="L16" i="8"/>
  <c r="M16" i="8"/>
  <c r="N16" i="8"/>
  <c r="R16" i="8"/>
  <c r="S16" i="8"/>
  <c r="T16" i="8"/>
  <c r="U16" i="8"/>
  <c r="V16" i="8"/>
  <c r="B17" i="8"/>
  <c r="Q17" i="8" s="1"/>
  <c r="C17" i="8"/>
  <c r="D17" i="8"/>
  <c r="E17" i="8"/>
  <c r="F17" i="8"/>
  <c r="G17" i="8"/>
  <c r="H17" i="8"/>
  <c r="J17" i="8"/>
  <c r="K17" i="8"/>
  <c r="L17" i="8"/>
  <c r="M17" i="8"/>
  <c r="N17" i="8"/>
  <c r="R17" i="8"/>
  <c r="S17" i="8"/>
  <c r="T17" i="8"/>
  <c r="U17" i="8"/>
  <c r="V17" i="8"/>
  <c r="B18" i="8"/>
  <c r="Q18" i="8" s="1"/>
  <c r="C18" i="8"/>
  <c r="D18" i="8"/>
  <c r="E18" i="8"/>
  <c r="F18" i="8"/>
  <c r="G18" i="8"/>
  <c r="H18" i="8"/>
  <c r="J18" i="8"/>
  <c r="K18" i="8"/>
  <c r="L18" i="8"/>
  <c r="M18" i="8"/>
  <c r="N18" i="8"/>
  <c r="R18" i="8"/>
  <c r="S18" i="8"/>
  <c r="T18" i="8"/>
  <c r="U18" i="8"/>
  <c r="V18" i="8"/>
  <c r="B19" i="8"/>
  <c r="Q19" i="8" s="1"/>
  <c r="C19" i="8"/>
  <c r="D19" i="8"/>
  <c r="E19" i="8"/>
  <c r="F19" i="8"/>
  <c r="G19" i="8"/>
  <c r="H19" i="8"/>
  <c r="J19" i="8"/>
  <c r="K19" i="8"/>
  <c r="L19" i="8"/>
  <c r="M19" i="8"/>
  <c r="N19" i="8"/>
  <c r="R19" i="8"/>
  <c r="S19" i="8"/>
  <c r="T19" i="8"/>
  <c r="U19" i="8"/>
  <c r="V19" i="8"/>
  <c r="B20" i="8"/>
  <c r="Q20" i="8" s="1"/>
  <c r="C20" i="8"/>
  <c r="D20" i="8"/>
  <c r="E20" i="8"/>
  <c r="F20" i="8"/>
  <c r="G20" i="8"/>
  <c r="H20" i="8"/>
  <c r="J20" i="8"/>
  <c r="K20" i="8"/>
  <c r="L20" i="8"/>
  <c r="M20" i="8"/>
  <c r="N20" i="8"/>
  <c r="R20" i="8"/>
  <c r="S20" i="8"/>
  <c r="T20" i="8"/>
  <c r="U20" i="8"/>
  <c r="V20" i="8"/>
  <c r="B21" i="8"/>
  <c r="Q21" i="8" s="1"/>
  <c r="C21" i="8"/>
  <c r="D21" i="8"/>
  <c r="E21" i="8"/>
  <c r="F21" i="8"/>
  <c r="G21" i="8"/>
  <c r="H21" i="8"/>
  <c r="J21" i="8"/>
  <c r="K21" i="8"/>
  <c r="L21" i="8"/>
  <c r="M21" i="8"/>
  <c r="N21" i="8"/>
  <c r="R21" i="8"/>
  <c r="S21" i="8"/>
  <c r="T21" i="8"/>
  <c r="U21" i="8"/>
  <c r="V21" i="8"/>
  <c r="B22" i="8"/>
  <c r="Q22" i="8" s="1"/>
  <c r="C22" i="8"/>
  <c r="D22" i="8"/>
  <c r="E22" i="8"/>
  <c r="F22" i="8"/>
  <c r="G22" i="8"/>
  <c r="H22" i="8"/>
  <c r="J22" i="8"/>
  <c r="K22" i="8"/>
  <c r="L22" i="8"/>
  <c r="M22" i="8"/>
  <c r="N22" i="8"/>
  <c r="R22" i="8"/>
  <c r="S22" i="8"/>
  <c r="T22" i="8"/>
  <c r="U22" i="8"/>
  <c r="V22" i="8"/>
  <c r="B23" i="8"/>
  <c r="Q23" i="8" s="1"/>
  <c r="C23" i="8"/>
  <c r="D23" i="8"/>
  <c r="E23" i="8"/>
  <c r="F23" i="8"/>
  <c r="G23" i="8"/>
  <c r="H23" i="8"/>
  <c r="J23" i="8"/>
  <c r="K23" i="8"/>
  <c r="L23" i="8"/>
  <c r="M23" i="8"/>
  <c r="N23" i="8"/>
  <c r="R23" i="8"/>
  <c r="S23" i="8"/>
  <c r="T23" i="8"/>
  <c r="U23" i="8"/>
  <c r="V23" i="8"/>
  <c r="B24" i="8"/>
  <c r="Q24" i="8" s="1"/>
  <c r="C24" i="8"/>
  <c r="D24" i="8"/>
  <c r="E24" i="8"/>
  <c r="F24" i="8"/>
  <c r="G24" i="8"/>
  <c r="H24" i="8"/>
  <c r="J24" i="8"/>
  <c r="K24" i="8"/>
  <c r="L24" i="8"/>
  <c r="M24" i="8"/>
  <c r="N24" i="8"/>
  <c r="R24" i="8"/>
  <c r="S24" i="8"/>
  <c r="T24" i="8"/>
  <c r="U24" i="8"/>
  <c r="V24" i="8"/>
  <c r="B25" i="8"/>
  <c r="Q25" i="8" s="1"/>
  <c r="C25" i="8"/>
  <c r="D25" i="8"/>
  <c r="E25" i="8"/>
  <c r="F25" i="8"/>
  <c r="G25" i="8"/>
  <c r="H25" i="8"/>
  <c r="J25" i="8"/>
  <c r="K25" i="8"/>
  <c r="L25" i="8"/>
  <c r="M25" i="8"/>
  <c r="N25" i="8"/>
  <c r="R25" i="8"/>
  <c r="S25" i="8"/>
  <c r="T25" i="8"/>
  <c r="U25" i="8"/>
  <c r="V25" i="8"/>
  <c r="B26" i="8"/>
  <c r="Q26" i="8" s="1"/>
  <c r="C26" i="8"/>
  <c r="D26" i="8"/>
  <c r="E26" i="8"/>
  <c r="F26" i="8"/>
  <c r="G26" i="8"/>
  <c r="H26" i="8"/>
  <c r="J26" i="8"/>
  <c r="K26" i="8"/>
  <c r="L26" i="8"/>
  <c r="M26" i="8"/>
  <c r="N26" i="8"/>
  <c r="R26" i="8"/>
  <c r="S26" i="8"/>
  <c r="T26" i="8"/>
  <c r="U26" i="8"/>
  <c r="V26" i="8"/>
  <c r="B27" i="8"/>
  <c r="Q27" i="8" s="1"/>
  <c r="C27" i="8"/>
  <c r="D27" i="8"/>
  <c r="E27" i="8"/>
  <c r="F27" i="8"/>
  <c r="G27" i="8"/>
  <c r="H27" i="8"/>
  <c r="J27" i="8"/>
  <c r="K27" i="8"/>
  <c r="L27" i="8"/>
  <c r="M27" i="8"/>
  <c r="N27" i="8"/>
  <c r="R27" i="8"/>
  <c r="S27" i="8"/>
  <c r="T27" i="8"/>
  <c r="U27" i="8"/>
  <c r="V27" i="8"/>
  <c r="B28" i="8"/>
  <c r="Q28" i="8" s="1"/>
  <c r="C28" i="8"/>
  <c r="D28" i="8"/>
  <c r="E28" i="8"/>
  <c r="F28" i="8"/>
  <c r="G28" i="8"/>
  <c r="H28" i="8"/>
  <c r="J28" i="8"/>
  <c r="K28" i="8"/>
  <c r="L28" i="8"/>
  <c r="M28" i="8"/>
  <c r="N28" i="8"/>
  <c r="R28" i="8"/>
  <c r="S28" i="8"/>
  <c r="T28" i="8"/>
  <c r="U28" i="8"/>
  <c r="V28" i="8"/>
  <c r="B29" i="8"/>
  <c r="Q29" i="8" s="1"/>
  <c r="C29" i="8"/>
  <c r="D29" i="8"/>
  <c r="E29" i="8"/>
  <c r="F29" i="8"/>
  <c r="G29" i="8"/>
  <c r="H29" i="8"/>
  <c r="J29" i="8"/>
  <c r="K29" i="8"/>
  <c r="L29" i="8"/>
  <c r="M29" i="8"/>
  <c r="N29" i="8"/>
  <c r="R29" i="8"/>
  <c r="S29" i="8"/>
  <c r="T29" i="8"/>
  <c r="U29" i="8"/>
  <c r="V29" i="8"/>
  <c r="B30" i="8"/>
  <c r="Q30" i="8" s="1"/>
  <c r="C30" i="8"/>
  <c r="D30" i="8"/>
  <c r="E30" i="8"/>
  <c r="F30" i="8"/>
  <c r="G30" i="8"/>
  <c r="H30" i="8"/>
  <c r="J30" i="8"/>
  <c r="K30" i="8"/>
  <c r="L30" i="8"/>
  <c r="M30" i="8"/>
  <c r="N30" i="8"/>
  <c r="R30" i="8"/>
  <c r="S30" i="8"/>
  <c r="T30" i="8"/>
  <c r="U30" i="8"/>
  <c r="V30" i="8"/>
  <c r="B31" i="8"/>
  <c r="Q31" i="8" s="1"/>
  <c r="C31" i="8"/>
  <c r="D31" i="8"/>
  <c r="E31" i="8"/>
  <c r="F31" i="8"/>
  <c r="G31" i="8"/>
  <c r="H31" i="8"/>
  <c r="J31" i="8"/>
  <c r="K31" i="8"/>
  <c r="L31" i="8"/>
  <c r="M31" i="8"/>
  <c r="N31" i="8"/>
  <c r="R31" i="8"/>
  <c r="S31" i="8"/>
  <c r="T31" i="8"/>
  <c r="U31" i="8"/>
  <c r="V31" i="8"/>
  <c r="B32" i="8"/>
  <c r="Q32" i="8" s="1"/>
  <c r="C32" i="8"/>
  <c r="D32" i="8"/>
  <c r="E32" i="8"/>
  <c r="F32" i="8"/>
  <c r="G32" i="8"/>
  <c r="H32" i="8"/>
  <c r="J32" i="8"/>
  <c r="K32" i="8"/>
  <c r="L32" i="8"/>
  <c r="M32" i="8"/>
  <c r="N32" i="8"/>
  <c r="R32" i="8"/>
  <c r="S32" i="8"/>
  <c r="T32" i="8"/>
  <c r="U32" i="8"/>
  <c r="V32" i="8"/>
  <c r="B33" i="8"/>
  <c r="Q33" i="8" s="1"/>
  <c r="C33" i="8"/>
  <c r="D33" i="8"/>
  <c r="E33" i="8"/>
  <c r="F33" i="8"/>
  <c r="G33" i="8"/>
  <c r="H33" i="8"/>
  <c r="J33" i="8"/>
  <c r="K33" i="8"/>
  <c r="L33" i="8"/>
  <c r="M33" i="8"/>
  <c r="N33" i="8"/>
  <c r="R33" i="8"/>
  <c r="S33" i="8"/>
  <c r="T33" i="8"/>
  <c r="U33" i="8"/>
  <c r="V33" i="8"/>
  <c r="B34" i="8"/>
  <c r="Q34" i="8" s="1"/>
  <c r="C34" i="8"/>
  <c r="D34" i="8"/>
  <c r="E34" i="8"/>
  <c r="F34" i="8"/>
  <c r="G34" i="8"/>
  <c r="H34" i="8"/>
  <c r="J34" i="8"/>
  <c r="K34" i="8"/>
  <c r="L34" i="8"/>
  <c r="M34" i="8"/>
  <c r="N34" i="8"/>
  <c r="R34" i="8"/>
  <c r="S34" i="8"/>
  <c r="T34" i="8"/>
  <c r="U34" i="8"/>
  <c r="V34" i="8"/>
  <c r="B35" i="8"/>
  <c r="Q35" i="8" s="1"/>
  <c r="C35" i="8"/>
  <c r="D35" i="8"/>
  <c r="E35" i="8"/>
  <c r="F35" i="8"/>
  <c r="G35" i="8"/>
  <c r="H35" i="8"/>
  <c r="J35" i="8"/>
  <c r="K35" i="8"/>
  <c r="L35" i="8"/>
  <c r="M35" i="8"/>
  <c r="N35" i="8"/>
  <c r="R35" i="8"/>
  <c r="S35" i="8"/>
  <c r="T35" i="8"/>
  <c r="U35" i="8"/>
  <c r="V35" i="8"/>
  <c r="B36" i="8"/>
  <c r="Q36" i="8" s="1"/>
  <c r="C36" i="8"/>
  <c r="D36" i="8"/>
  <c r="E36" i="8"/>
  <c r="F36" i="8"/>
  <c r="G36" i="8"/>
  <c r="H36" i="8"/>
  <c r="J36" i="8"/>
  <c r="K36" i="8"/>
  <c r="L36" i="8"/>
  <c r="M36" i="8"/>
  <c r="N36" i="8"/>
  <c r="R36" i="8"/>
  <c r="S36" i="8"/>
  <c r="T36" i="8"/>
  <c r="U36" i="8"/>
  <c r="V36" i="8"/>
  <c r="B37" i="8"/>
  <c r="Q37" i="8" s="1"/>
  <c r="C37" i="8"/>
  <c r="D37" i="8"/>
  <c r="E37" i="8"/>
  <c r="F37" i="8"/>
  <c r="G37" i="8"/>
  <c r="H37" i="8"/>
  <c r="J37" i="8"/>
  <c r="K37" i="8"/>
  <c r="L37" i="8"/>
  <c r="M37" i="8"/>
  <c r="N37" i="8"/>
  <c r="R37" i="8"/>
  <c r="S37" i="8"/>
  <c r="T37" i="8"/>
  <c r="U37" i="8"/>
  <c r="V37" i="8"/>
  <c r="B38" i="8"/>
  <c r="Q38" i="8" s="1"/>
  <c r="C38" i="8"/>
  <c r="D38" i="8"/>
  <c r="E38" i="8"/>
  <c r="F38" i="8"/>
  <c r="G38" i="8"/>
  <c r="H38" i="8"/>
  <c r="J38" i="8"/>
  <c r="K38" i="8"/>
  <c r="L38" i="8"/>
  <c r="M38" i="8"/>
  <c r="N38" i="8"/>
  <c r="R38" i="8"/>
  <c r="S38" i="8"/>
  <c r="T38" i="8"/>
  <c r="U38" i="8"/>
  <c r="V38" i="8"/>
  <c r="B39" i="8"/>
  <c r="Q39" i="8" s="1"/>
  <c r="C39" i="8"/>
  <c r="D39" i="8"/>
  <c r="E39" i="8"/>
  <c r="F39" i="8"/>
  <c r="G39" i="8"/>
  <c r="H39" i="8"/>
  <c r="J39" i="8"/>
  <c r="K39" i="8"/>
  <c r="L39" i="8"/>
  <c r="M39" i="8"/>
  <c r="N39" i="8"/>
  <c r="R39" i="8"/>
  <c r="S39" i="8"/>
  <c r="T39" i="8"/>
  <c r="U39" i="8"/>
  <c r="V39" i="8"/>
  <c r="B40" i="8"/>
  <c r="Q40" i="8" s="1"/>
  <c r="C40" i="8"/>
  <c r="D40" i="8"/>
  <c r="E40" i="8"/>
  <c r="F40" i="8"/>
  <c r="G40" i="8"/>
  <c r="H40" i="8"/>
  <c r="J40" i="8"/>
  <c r="K40" i="8"/>
  <c r="L40" i="8"/>
  <c r="M40" i="8"/>
  <c r="N40" i="8"/>
  <c r="R40" i="8"/>
  <c r="S40" i="8"/>
  <c r="T40" i="8"/>
  <c r="U40" i="8"/>
  <c r="V40" i="8"/>
  <c r="B41" i="8"/>
  <c r="Q41" i="8" s="1"/>
  <c r="C41" i="8"/>
  <c r="D41" i="8"/>
  <c r="E41" i="8"/>
  <c r="F41" i="8"/>
  <c r="G41" i="8"/>
  <c r="H41" i="8"/>
  <c r="J41" i="8"/>
  <c r="K41" i="8"/>
  <c r="L41" i="8"/>
  <c r="M41" i="8"/>
  <c r="N41" i="8"/>
  <c r="R41" i="8"/>
  <c r="S41" i="8"/>
  <c r="T41" i="8"/>
  <c r="U41" i="8"/>
  <c r="V41" i="8"/>
  <c r="B42" i="8"/>
  <c r="Q42" i="8" s="1"/>
  <c r="C42" i="8"/>
  <c r="D42" i="8"/>
  <c r="E42" i="8"/>
  <c r="F42" i="8"/>
  <c r="G42" i="8"/>
  <c r="H42" i="8"/>
  <c r="J42" i="8"/>
  <c r="K42" i="8"/>
  <c r="L42" i="8"/>
  <c r="M42" i="8"/>
  <c r="N42" i="8"/>
  <c r="R42" i="8"/>
  <c r="S42" i="8"/>
  <c r="T42" i="8"/>
  <c r="U42" i="8"/>
  <c r="V42" i="8"/>
  <c r="B43" i="8"/>
  <c r="Q43" i="8" s="1"/>
  <c r="C43" i="8"/>
  <c r="D43" i="8"/>
  <c r="E43" i="8"/>
  <c r="F43" i="8"/>
  <c r="G43" i="8"/>
  <c r="H43" i="8"/>
  <c r="J43" i="8"/>
  <c r="K43" i="8"/>
  <c r="L43" i="8"/>
  <c r="M43" i="8"/>
  <c r="N43" i="8"/>
  <c r="R43" i="8"/>
  <c r="S43" i="8"/>
  <c r="T43" i="8"/>
  <c r="U43" i="8"/>
  <c r="V43" i="8"/>
  <c r="R2" i="8"/>
  <c r="J2" i="8"/>
  <c r="D2" i="8"/>
  <c r="C2" i="8"/>
  <c r="B2" i="8"/>
  <c r="Q2" i="8" s="1"/>
  <c r="S2" i="8"/>
  <c r="T2" i="8"/>
  <c r="U2" i="8"/>
  <c r="V2" i="8"/>
  <c r="E2" i="8"/>
  <c r="F2" i="8"/>
  <c r="G2" i="8"/>
  <c r="H2" i="8"/>
  <c r="K2" i="8"/>
  <c r="L2" i="8"/>
  <c r="M2" i="8"/>
  <c r="N2" i="8"/>
  <c r="I9" i="8" l="1"/>
  <c r="I5" i="8"/>
  <c r="O4" i="8"/>
  <c r="I43" i="8"/>
  <c r="I36" i="8"/>
  <c r="I28" i="8"/>
  <c r="I24" i="8"/>
  <c r="I42" i="8"/>
  <c r="I22" i="8"/>
  <c r="I18" i="8"/>
  <c r="P18" i="8" s="1"/>
  <c r="I10" i="8"/>
  <c r="I35" i="8"/>
  <c r="I31" i="8"/>
  <c r="I23" i="8"/>
  <c r="I19" i="8"/>
  <c r="O18" i="8"/>
  <c r="I15" i="8"/>
  <c r="I11" i="8"/>
  <c r="O10" i="8"/>
  <c r="I8" i="8"/>
  <c r="O7" i="8"/>
  <c r="I7" i="8"/>
  <c r="P7" i="8" s="1"/>
  <c r="I34" i="8"/>
  <c r="I29" i="8"/>
  <c r="I37" i="8"/>
  <c r="I25" i="8"/>
  <c r="I21" i="8"/>
  <c r="I17" i="8"/>
  <c r="I13" i="8"/>
  <c r="O12" i="8"/>
  <c r="O22" i="8"/>
  <c r="I20" i="8"/>
  <c r="O19" i="8"/>
  <c r="O14" i="8"/>
  <c r="I12" i="8"/>
  <c r="O11" i="8"/>
  <c r="P11" i="8" s="1"/>
  <c r="O6" i="8"/>
  <c r="I4" i="8"/>
  <c r="O3" i="8"/>
  <c r="P3" i="8" s="1"/>
  <c r="I40" i="8"/>
  <c r="I39" i="8"/>
  <c r="O36" i="8"/>
  <c r="I33" i="8"/>
  <c r="O32" i="8"/>
  <c r="P32" i="8" s="1"/>
  <c r="I30" i="8"/>
  <c r="I26" i="8"/>
  <c r="O21" i="8"/>
  <c r="P21" i="8" s="1"/>
  <c r="O16" i="8"/>
  <c r="I14" i="8"/>
  <c r="O13" i="8"/>
  <c r="O8" i="8"/>
  <c r="I6" i="8"/>
  <c r="O5" i="8"/>
  <c r="P5" i="8" s="1"/>
  <c r="I32" i="8"/>
  <c r="I16" i="8"/>
  <c r="O15" i="8"/>
  <c r="I41" i="8"/>
  <c r="P41" i="8" s="1"/>
  <c r="I38" i="8"/>
  <c r="O34" i="8"/>
  <c r="I27" i="8"/>
  <c r="O20" i="8"/>
  <c r="O17" i="8"/>
  <c r="O9" i="8"/>
  <c r="P9" i="8" s="1"/>
  <c r="O43" i="8"/>
  <c r="P43" i="8" s="1"/>
  <c r="O41" i="8"/>
  <c r="O39" i="8"/>
  <c r="O37" i="8"/>
  <c r="O35" i="8"/>
  <c r="O33" i="8"/>
  <c r="O31" i="8"/>
  <c r="P31" i="8" s="1"/>
  <c r="O29" i="8"/>
  <c r="O27" i="8"/>
  <c r="P27" i="8" s="1"/>
  <c r="O25" i="8"/>
  <c r="P25" i="8" s="1"/>
  <c r="O2" i="8"/>
  <c r="O42" i="8"/>
  <c r="O40" i="8"/>
  <c r="P40" i="8" s="1"/>
  <c r="O38" i="8"/>
  <c r="O30" i="8"/>
  <c r="O28" i="8"/>
  <c r="P28" i="8" s="1"/>
  <c r="O26" i="8"/>
  <c r="O24" i="8"/>
  <c r="P24" i="8" s="1"/>
  <c r="O23" i="8"/>
  <c r="P23" i="8" s="1"/>
  <c r="I2" i="8"/>
  <c r="P42" i="8"/>
  <c r="P4" i="8"/>
  <c r="P35" i="8" l="1"/>
  <c r="P15" i="8"/>
  <c r="P26" i="8"/>
  <c r="P10" i="8"/>
  <c r="P2" i="8"/>
  <c r="P6" i="8"/>
  <c r="P20" i="8"/>
  <c r="P17" i="8"/>
  <c r="P37" i="8"/>
  <c r="P33" i="8"/>
  <c r="P22" i="8"/>
  <c r="P19" i="8"/>
  <c r="P30" i="8"/>
  <c r="P39" i="8"/>
  <c r="P38" i="8"/>
  <c r="P13" i="8"/>
  <c r="P36" i="8"/>
  <c r="P14" i="8"/>
  <c r="P29" i="8"/>
  <c r="P16" i="8"/>
  <c r="P8" i="8"/>
  <c r="P12" i="8"/>
  <c r="P34" i="8"/>
  <c r="C32" i="7" l="1"/>
  <c r="C5" i="7"/>
  <c r="C11" i="5" l="1"/>
  <c r="E2" i="5"/>
  <c r="K2" i="6" l="1"/>
  <c r="K3" i="6"/>
  <c r="K4" i="6"/>
  <c r="K5" i="6"/>
  <c r="K6"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127" i="6"/>
  <c r="K128" i="6"/>
  <c r="K129" i="6"/>
  <c r="K130" i="6"/>
  <c r="K131" i="6"/>
  <c r="K132" i="6"/>
  <c r="K133" i="6"/>
  <c r="K134" i="6"/>
  <c r="K135" i="6"/>
  <c r="K136" i="6"/>
  <c r="K137" i="6"/>
  <c r="K138" i="6"/>
  <c r="K139" i="6"/>
  <c r="K140" i="6"/>
  <c r="K141" i="6"/>
  <c r="K142" i="6"/>
  <c r="K143" i="6"/>
  <c r="K144" i="6"/>
  <c r="K145" i="6"/>
  <c r="K146" i="6"/>
  <c r="K147" i="6"/>
  <c r="K148" i="6"/>
  <c r="K149" i="6"/>
  <c r="K150" i="6"/>
  <c r="K151" i="6"/>
  <c r="K152" i="6"/>
  <c r="K153" i="6"/>
  <c r="K154" i="6"/>
  <c r="K155" i="6"/>
  <c r="K156" i="6"/>
  <c r="K157" i="6"/>
  <c r="K158" i="6"/>
  <c r="K159" i="6"/>
  <c r="K160" i="6"/>
  <c r="K161" i="6"/>
  <c r="K162" i="6"/>
  <c r="K163" i="6"/>
  <c r="K164" i="6"/>
  <c r="K165" i="6"/>
  <c r="K166" i="6"/>
  <c r="K167" i="6"/>
  <c r="K168" i="6"/>
  <c r="K169" i="6"/>
  <c r="K170" i="6"/>
  <c r="K171" i="6"/>
  <c r="K172" i="6"/>
  <c r="K173" i="6"/>
  <c r="K174" i="6"/>
  <c r="K175" i="6"/>
  <c r="K176" i="6"/>
  <c r="K177" i="6"/>
  <c r="K178" i="6"/>
  <c r="K179" i="6"/>
  <c r="K180" i="6"/>
  <c r="K181" i="6"/>
  <c r="K182" i="6"/>
  <c r="K183" i="6"/>
  <c r="K184" i="6"/>
  <c r="K185" i="6"/>
  <c r="K186" i="6"/>
  <c r="K187" i="6"/>
  <c r="K188" i="6"/>
  <c r="K189" i="6"/>
  <c r="K190" i="6"/>
  <c r="K191" i="6"/>
  <c r="K192" i="6"/>
  <c r="K193" i="6"/>
  <c r="K194" i="6"/>
  <c r="K195" i="6"/>
  <c r="K196" i="6"/>
  <c r="K197" i="6"/>
  <c r="K198" i="6"/>
  <c r="K199" i="6"/>
  <c r="K200" i="6"/>
  <c r="K201" i="6"/>
  <c r="K202" i="6"/>
  <c r="K203" i="6"/>
  <c r="K204" i="6"/>
  <c r="K205" i="6"/>
  <c r="K206" i="6"/>
  <c r="K207" i="6"/>
  <c r="K208" i="6"/>
  <c r="K209" i="6"/>
  <c r="K210" i="6"/>
  <c r="K211" i="6"/>
  <c r="K212" i="6"/>
  <c r="K213" i="6"/>
  <c r="K214" i="6"/>
  <c r="K215" i="6"/>
  <c r="K216" i="6"/>
  <c r="K217" i="6"/>
  <c r="K218" i="6"/>
  <c r="K219" i="6"/>
  <c r="K220" i="6"/>
  <c r="K221" i="6"/>
  <c r="K222" i="6"/>
  <c r="K223" i="6"/>
  <c r="K224" i="6"/>
  <c r="K225" i="6"/>
  <c r="K226" i="6"/>
  <c r="K227" i="6"/>
  <c r="K228" i="6"/>
  <c r="K229" i="6"/>
  <c r="K230" i="6"/>
  <c r="K231" i="6"/>
  <c r="K232" i="6"/>
  <c r="K233" i="6"/>
  <c r="K234" i="6"/>
  <c r="K235" i="6"/>
  <c r="K236" i="6"/>
  <c r="K237" i="6"/>
  <c r="K238" i="6"/>
  <c r="K239" i="6"/>
  <c r="K240" i="6"/>
  <c r="K241" i="6"/>
  <c r="K242" i="6"/>
  <c r="K243" i="6"/>
  <c r="K244" i="6"/>
  <c r="K245" i="6"/>
  <c r="K246" i="6"/>
  <c r="K247" i="6"/>
  <c r="K248" i="6"/>
  <c r="K249" i="6"/>
  <c r="K250" i="6"/>
  <c r="K251" i="6"/>
  <c r="K252" i="6"/>
  <c r="K253" i="6"/>
  <c r="K254" i="6"/>
  <c r="K255" i="6"/>
  <c r="K256" i="6"/>
  <c r="K257" i="6"/>
  <c r="K258" i="6"/>
  <c r="K259" i="6"/>
  <c r="K260" i="6"/>
  <c r="K261" i="6"/>
  <c r="K262" i="6"/>
  <c r="K263" i="6"/>
  <c r="K264" i="6"/>
  <c r="K265" i="6"/>
  <c r="K266" i="6"/>
  <c r="K267" i="6"/>
  <c r="K268" i="6"/>
  <c r="K269" i="6"/>
  <c r="K270" i="6"/>
  <c r="K271" i="6"/>
  <c r="K272" i="6"/>
  <c r="K273" i="6"/>
  <c r="K274" i="6"/>
  <c r="K275" i="6"/>
  <c r="K276" i="6"/>
  <c r="K277" i="6"/>
  <c r="K278" i="6"/>
  <c r="K279" i="6"/>
  <c r="K280" i="6"/>
  <c r="K281" i="6"/>
  <c r="K282" i="6"/>
  <c r="K283" i="6"/>
  <c r="K284" i="6"/>
  <c r="K285" i="6"/>
  <c r="K286" i="6"/>
  <c r="K287" i="6"/>
  <c r="K288" i="6"/>
  <c r="K289" i="6"/>
  <c r="K290" i="6"/>
  <c r="K291" i="6"/>
  <c r="K292" i="6"/>
  <c r="K293" i="6"/>
  <c r="K294" i="6"/>
  <c r="K295" i="6"/>
  <c r="K296" i="6"/>
  <c r="K297" i="6"/>
  <c r="K298" i="6"/>
  <c r="K299" i="6"/>
  <c r="K300" i="6"/>
  <c r="K301" i="6"/>
  <c r="K302" i="6"/>
  <c r="K303" i="6"/>
  <c r="K304" i="6"/>
  <c r="K305" i="6"/>
  <c r="K306" i="6"/>
  <c r="K307" i="6"/>
  <c r="K308" i="6"/>
  <c r="K309" i="6"/>
  <c r="K310" i="6"/>
  <c r="K311" i="6"/>
  <c r="K312" i="6"/>
  <c r="K313" i="6"/>
  <c r="K314" i="6"/>
  <c r="K315" i="6"/>
  <c r="K316" i="6"/>
  <c r="K317" i="6"/>
  <c r="K318" i="6"/>
  <c r="K319" i="6"/>
  <c r="K320" i="6"/>
  <c r="K321" i="6"/>
  <c r="K322" i="6"/>
  <c r="K323" i="6"/>
  <c r="K324" i="6"/>
  <c r="K325" i="6"/>
  <c r="K326" i="6"/>
  <c r="K327" i="6"/>
  <c r="K328" i="6"/>
  <c r="K329" i="6"/>
  <c r="K330" i="6"/>
  <c r="K331" i="6"/>
  <c r="K332" i="6"/>
  <c r="K333" i="6"/>
  <c r="K334" i="6"/>
  <c r="K335" i="6"/>
  <c r="K336" i="6"/>
  <c r="K337" i="6"/>
  <c r="K338" i="6"/>
  <c r="K339" i="6"/>
  <c r="K340" i="6"/>
  <c r="K341" i="6"/>
  <c r="K342" i="6"/>
  <c r="K343" i="6"/>
  <c r="K344" i="6"/>
  <c r="K345" i="6"/>
  <c r="K346" i="6"/>
  <c r="K347" i="6"/>
  <c r="K348" i="6"/>
  <c r="K349" i="6"/>
  <c r="K350" i="6"/>
  <c r="K351" i="6"/>
  <c r="K352" i="6"/>
  <c r="K353" i="6"/>
  <c r="K354" i="6"/>
  <c r="K355" i="6"/>
  <c r="K356" i="6"/>
  <c r="K357" i="6"/>
  <c r="K358" i="6"/>
  <c r="K359" i="6"/>
  <c r="K360" i="6"/>
  <c r="K361" i="6"/>
  <c r="K362" i="6"/>
  <c r="K363" i="6"/>
  <c r="K364" i="6"/>
  <c r="K365" i="6"/>
  <c r="K366" i="6"/>
  <c r="K367" i="6"/>
  <c r="K368" i="6"/>
  <c r="K369" i="6"/>
  <c r="K370" i="6"/>
  <c r="K371" i="6"/>
  <c r="K372" i="6"/>
  <c r="K373" i="6"/>
  <c r="K374" i="6"/>
  <c r="K375" i="6"/>
  <c r="K376" i="6"/>
  <c r="K377" i="6"/>
  <c r="K378" i="6"/>
  <c r="K379" i="6"/>
  <c r="K380" i="6"/>
  <c r="K381" i="6"/>
  <c r="K382" i="6"/>
  <c r="K383" i="6"/>
  <c r="K384" i="6"/>
  <c r="K385" i="6"/>
  <c r="K386" i="6"/>
  <c r="K387" i="6"/>
  <c r="K388" i="6"/>
  <c r="K389" i="6"/>
  <c r="K390" i="6"/>
  <c r="K391" i="6"/>
  <c r="K392" i="6"/>
  <c r="K393" i="6"/>
  <c r="K394" i="6"/>
  <c r="K395" i="6"/>
  <c r="K396" i="6"/>
  <c r="K397" i="6"/>
  <c r="K398" i="6"/>
  <c r="K399" i="6"/>
  <c r="K400" i="6"/>
  <c r="K401" i="6"/>
  <c r="K402" i="6"/>
  <c r="K403" i="6"/>
  <c r="K404" i="6"/>
  <c r="K405" i="6"/>
  <c r="K406" i="6"/>
  <c r="K407" i="6"/>
  <c r="K408" i="6"/>
  <c r="K409" i="6"/>
  <c r="K410" i="6"/>
  <c r="K411" i="6"/>
  <c r="K412" i="6"/>
  <c r="K413" i="6"/>
  <c r="K414" i="6"/>
  <c r="K415" i="6"/>
  <c r="K416" i="6"/>
  <c r="K417" i="6"/>
  <c r="K418" i="6"/>
  <c r="K419" i="6"/>
  <c r="K420" i="6"/>
  <c r="K421" i="6"/>
  <c r="K422" i="6"/>
  <c r="K423" i="6"/>
  <c r="K424" i="6"/>
  <c r="K425" i="6"/>
  <c r="K426" i="6"/>
  <c r="K427" i="6"/>
  <c r="K428" i="6"/>
  <c r="K429" i="6"/>
  <c r="K430" i="6"/>
  <c r="K431" i="6"/>
  <c r="K432" i="6"/>
  <c r="K433" i="6"/>
  <c r="K434" i="6"/>
  <c r="K435" i="6"/>
  <c r="K436" i="6"/>
  <c r="K437" i="6"/>
  <c r="K438" i="6"/>
  <c r="K439" i="6"/>
  <c r="K440" i="6"/>
  <c r="K441" i="6"/>
  <c r="K442" i="6"/>
  <c r="K443" i="6"/>
  <c r="K444" i="6"/>
  <c r="K445" i="6"/>
  <c r="K446" i="6"/>
  <c r="K447" i="6"/>
  <c r="K448" i="6"/>
  <c r="K449" i="6"/>
  <c r="K450" i="6"/>
  <c r="K451" i="6"/>
  <c r="K452" i="6"/>
  <c r="K453" i="6"/>
  <c r="K454" i="6"/>
  <c r="K455" i="6"/>
  <c r="K456" i="6"/>
  <c r="K457" i="6"/>
  <c r="K458" i="6"/>
  <c r="K459" i="6"/>
  <c r="K460" i="6"/>
  <c r="K461" i="6"/>
  <c r="K462" i="6"/>
  <c r="K463" i="6"/>
  <c r="K464" i="6"/>
  <c r="K465" i="6"/>
  <c r="K466" i="6"/>
  <c r="K467" i="6"/>
  <c r="K468" i="6"/>
  <c r="K469" i="6"/>
  <c r="K470" i="6"/>
  <c r="K471" i="6"/>
  <c r="K472" i="6"/>
  <c r="K473" i="6"/>
  <c r="K474" i="6"/>
  <c r="K475" i="6"/>
  <c r="K476" i="6"/>
  <c r="K477" i="6"/>
  <c r="K478" i="6"/>
  <c r="K479" i="6"/>
  <c r="K480" i="6"/>
  <c r="K481" i="6"/>
  <c r="K482" i="6"/>
  <c r="K483" i="6"/>
  <c r="K484" i="6"/>
  <c r="K485" i="6"/>
  <c r="K486" i="6"/>
  <c r="K487" i="6"/>
  <c r="K488" i="6"/>
  <c r="K489" i="6"/>
  <c r="K490" i="6"/>
  <c r="K491" i="6"/>
  <c r="K492" i="6"/>
  <c r="K493" i="6"/>
  <c r="K494" i="6"/>
  <c r="K495" i="6"/>
  <c r="K496" i="6"/>
  <c r="K497" i="6"/>
  <c r="K498" i="6"/>
  <c r="K499" i="6"/>
  <c r="K500" i="6"/>
  <c r="K501" i="6"/>
  <c r="K502" i="6"/>
  <c r="K503" i="6"/>
  <c r="K504" i="6"/>
  <c r="K505" i="6"/>
  <c r="K506" i="6"/>
  <c r="K507" i="6"/>
  <c r="K508" i="6"/>
  <c r="K509" i="6"/>
  <c r="K510" i="6"/>
  <c r="K511" i="6"/>
  <c r="K512" i="6"/>
  <c r="K513" i="6"/>
  <c r="K514" i="6"/>
  <c r="K515" i="6"/>
  <c r="K516" i="6"/>
  <c r="K517" i="6"/>
  <c r="K518" i="6"/>
  <c r="K519" i="6"/>
  <c r="K520" i="6"/>
  <c r="K521" i="6"/>
  <c r="K522" i="6"/>
  <c r="K523" i="6"/>
  <c r="K524" i="6"/>
  <c r="K525" i="6"/>
  <c r="K526" i="6"/>
  <c r="K527" i="6"/>
  <c r="K528" i="6"/>
  <c r="K529" i="6"/>
  <c r="K530" i="6"/>
  <c r="K531" i="6"/>
  <c r="K532" i="6"/>
  <c r="K533" i="6"/>
  <c r="K534" i="6"/>
  <c r="K535" i="6"/>
  <c r="K536" i="6"/>
  <c r="K537" i="6"/>
  <c r="K538" i="6"/>
  <c r="K539" i="6"/>
  <c r="K540" i="6"/>
  <c r="K541" i="6"/>
  <c r="K542" i="6"/>
  <c r="K543" i="6"/>
  <c r="K544" i="6"/>
  <c r="K545" i="6"/>
  <c r="K546" i="6"/>
  <c r="K547" i="6"/>
  <c r="K548" i="6"/>
  <c r="K549" i="6"/>
  <c r="K550" i="6"/>
  <c r="K551" i="6"/>
  <c r="K552" i="6"/>
  <c r="K553" i="6"/>
  <c r="K554" i="6"/>
  <c r="K555" i="6"/>
  <c r="K556" i="6"/>
  <c r="K557" i="6"/>
  <c r="K558" i="6"/>
  <c r="K559" i="6"/>
  <c r="K560" i="6"/>
  <c r="K561" i="6"/>
  <c r="K562" i="6"/>
  <c r="K563" i="6"/>
  <c r="K564" i="6"/>
  <c r="K565" i="6"/>
  <c r="K566" i="6"/>
  <c r="K567" i="6"/>
  <c r="K568" i="6"/>
  <c r="K569" i="6"/>
  <c r="K570" i="6"/>
  <c r="K571" i="6"/>
  <c r="K572" i="6"/>
  <c r="K573" i="6"/>
  <c r="K574" i="6"/>
  <c r="K575" i="6"/>
  <c r="K576" i="6"/>
  <c r="K577" i="6"/>
  <c r="K578" i="6"/>
  <c r="K579" i="6"/>
  <c r="K580" i="6"/>
  <c r="K581" i="6"/>
  <c r="K582" i="6"/>
  <c r="K583" i="6"/>
  <c r="K584" i="6"/>
  <c r="K585" i="6"/>
  <c r="K586" i="6"/>
  <c r="K587" i="6"/>
  <c r="K588" i="6"/>
  <c r="K589" i="6"/>
  <c r="K590" i="6"/>
  <c r="K591" i="6"/>
  <c r="K592" i="6"/>
  <c r="K593" i="6"/>
  <c r="K594" i="6"/>
  <c r="K595" i="6"/>
  <c r="K596" i="6"/>
  <c r="K597" i="6"/>
  <c r="K598" i="6"/>
  <c r="K599" i="6"/>
  <c r="K600" i="6"/>
  <c r="K601" i="6"/>
  <c r="K602" i="6"/>
  <c r="K603" i="6"/>
  <c r="K604" i="6"/>
  <c r="K605" i="6"/>
  <c r="K606" i="6"/>
  <c r="K607" i="6"/>
  <c r="K608" i="6"/>
  <c r="K609" i="6"/>
  <c r="K610" i="6"/>
  <c r="K611" i="6"/>
  <c r="K612" i="6"/>
  <c r="K613" i="6"/>
  <c r="K614" i="6"/>
  <c r="K615" i="6"/>
  <c r="K616" i="6"/>
  <c r="K617" i="6"/>
  <c r="K618" i="6"/>
  <c r="K619" i="6"/>
  <c r="K620" i="6"/>
  <c r="K621" i="6"/>
  <c r="K622" i="6"/>
  <c r="K623" i="6"/>
  <c r="K624" i="6"/>
  <c r="K625" i="6"/>
  <c r="K626" i="6"/>
  <c r="K627" i="6"/>
  <c r="K628" i="6"/>
  <c r="K629" i="6"/>
  <c r="K630" i="6"/>
  <c r="K631" i="6"/>
  <c r="K632" i="6"/>
  <c r="K633" i="6"/>
  <c r="K634" i="6"/>
  <c r="K635" i="6"/>
  <c r="K636" i="6"/>
  <c r="K637" i="6"/>
  <c r="K638" i="6"/>
  <c r="K639" i="6"/>
  <c r="K640" i="6"/>
  <c r="K641" i="6"/>
  <c r="K642" i="6"/>
  <c r="K643" i="6"/>
  <c r="K644" i="6"/>
  <c r="K645" i="6"/>
  <c r="K646" i="6"/>
  <c r="K647" i="6"/>
  <c r="K648" i="6"/>
  <c r="K649" i="6"/>
  <c r="K650" i="6"/>
  <c r="K651" i="6"/>
  <c r="K652" i="6"/>
  <c r="K653" i="6"/>
  <c r="K654" i="6"/>
  <c r="K655" i="6"/>
  <c r="K656" i="6"/>
  <c r="K657" i="6"/>
  <c r="K658" i="6"/>
  <c r="K659" i="6"/>
  <c r="K660" i="6"/>
  <c r="K661" i="6"/>
  <c r="K662" i="6"/>
  <c r="K663" i="6"/>
  <c r="K664" i="6"/>
  <c r="K665" i="6"/>
  <c r="K666" i="6"/>
  <c r="K667" i="6"/>
  <c r="K668" i="6"/>
  <c r="K669" i="6"/>
  <c r="K670" i="6"/>
  <c r="K671" i="6"/>
  <c r="K672" i="6"/>
  <c r="K673" i="6"/>
  <c r="K674" i="6"/>
  <c r="K675" i="6"/>
  <c r="K676" i="6"/>
  <c r="K677" i="6"/>
  <c r="K678" i="6"/>
  <c r="K679" i="6"/>
  <c r="K680" i="6"/>
  <c r="K681" i="6"/>
  <c r="K682" i="6"/>
  <c r="K683" i="6"/>
  <c r="K684" i="6"/>
  <c r="K685" i="6"/>
  <c r="K686" i="6"/>
  <c r="K687" i="6"/>
  <c r="K688" i="6"/>
  <c r="K689" i="6"/>
  <c r="K690" i="6"/>
  <c r="K691" i="6"/>
  <c r="K692" i="6"/>
  <c r="K693" i="6"/>
  <c r="K694" i="6"/>
  <c r="K695" i="6"/>
  <c r="K696" i="6"/>
  <c r="K697" i="6"/>
  <c r="K698" i="6"/>
  <c r="K699" i="6"/>
  <c r="K700" i="6"/>
  <c r="K701" i="6"/>
  <c r="K702" i="6"/>
  <c r="K703" i="6"/>
  <c r="K704" i="6"/>
  <c r="K705" i="6"/>
  <c r="K706" i="6"/>
  <c r="K707" i="6"/>
  <c r="K708" i="6"/>
  <c r="K709" i="6"/>
  <c r="K710" i="6"/>
  <c r="K711" i="6"/>
  <c r="K712" i="6"/>
  <c r="K713" i="6"/>
  <c r="K714" i="6"/>
  <c r="K715" i="6"/>
  <c r="K716" i="6"/>
  <c r="K717" i="6"/>
  <c r="K718" i="6"/>
  <c r="K719" i="6"/>
  <c r="K720" i="6"/>
  <c r="K721" i="6"/>
  <c r="K722" i="6"/>
  <c r="K723" i="6"/>
  <c r="K724" i="6"/>
  <c r="K725" i="6"/>
  <c r="K726" i="6"/>
  <c r="K727" i="6"/>
  <c r="K728" i="6"/>
  <c r="K729" i="6"/>
  <c r="K730" i="6"/>
  <c r="K731" i="6"/>
  <c r="K732" i="6"/>
  <c r="K733" i="6"/>
  <c r="K734" i="6"/>
  <c r="K735" i="6"/>
  <c r="K736" i="6"/>
  <c r="K737" i="6"/>
  <c r="K738" i="6"/>
  <c r="K739" i="6"/>
  <c r="K740" i="6"/>
  <c r="K741" i="6"/>
  <c r="K742" i="6"/>
  <c r="K743" i="6"/>
  <c r="K744" i="6"/>
  <c r="K745" i="6"/>
  <c r="K746" i="6"/>
  <c r="K747" i="6"/>
  <c r="K748" i="6"/>
  <c r="K749" i="6"/>
  <c r="K750" i="6"/>
  <c r="K751" i="6"/>
  <c r="K752" i="6"/>
  <c r="K753" i="6"/>
  <c r="K754" i="6"/>
  <c r="K755" i="6"/>
  <c r="K756" i="6"/>
  <c r="K757" i="6"/>
  <c r="K758" i="6"/>
  <c r="K759" i="6"/>
  <c r="K760" i="6"/>
  <c r="K761" i="6"/>
  <c r="K762" i="6"/>
  <c r="K763" i="6"/>
  <c r="K764" i="6"/>
  <c r="K765" i="6"/>
  <c r="K766" i="6"/>
  <c r="K767" i="6"/>
  <c r="K768" i="6"/>
  <c r="K769" i="6"/>
  <c r="K770" i="6"/>
  <c r="K771" i="6"/>
  <c r="K772" i="6"/>
  <c r="K773" i="6"/>
  <c r="K774" i="6"/>
  <c r="K775" i="6"/>
  <c r="K776" i="6"/>
  <c r="K777" i="6"/>
  <c r="K778" i="6"/>
  <c r="K779" i="6"/>
  <c r="K780" i="6"/>
  <c r="K781" i="6"/>
  <c r="K782" i="6"/>
  <c r="K783" i="6"/>
  <c r="K784" i="6"/>
  <c r="K785" i="6"/>
  <c r="K786" i="6"/>
  <c r="K787" i="6"/>
  <c r="K788" i="6"/>
  <c r="K789" i="6"/>
  <c r="K790" i="6"/>
  <c r="K791" i="6"/>
  <c r="K792" i="6"/>
  <c r="K793" i="6"/>
  <c r="K794" i="6"/>
  <c r="K795" i="6"/>
  <c r="K796" i="6"/>
  <c r="K797" i="6"/>
  <c r="K798" i="6"/>
  <c r="K799" i="6"/>
  <c r="K800" i="6"/>
  <c r="K801" i="6"/>
  <c r="K802" i="6"/>
  <c r="K803" i="6"/>
  <c r="K804" i="6"/>
  <c r="K805" i="6"/>
  <c r="K806" i="6"/>
  <c r="K807" i="6"/>
  <c r="K808" i="6"/>
  <c r="K809" i="6"/>
  <c r="K810" i="6"/>
  <c r="K811" i="6"/>
  <c r="K812" i="6"/>
  <c r="K813" i="6"/>
  <c r="K814" i="6"/>
  <c r="K815" i="6"/>
  <c r="K816" i="6"/>
  <c r="K817" i="6"/>
  <c r="K818" i="6"/>
  <c r="K819" i="6"/>
  <c r="K820" i="6"/>
  <c r="K821" i="6"/>
  <c r="K822" i="6"/>
  <c r="K823" i="6"/>
  <c r="K824" i="6"/>
  <c r="K825" i="6"/>
  <c r="K826" i="6"/>
  <c r="K827" i="6"/>
  <c r="K828" i="6"/>
  <c r="K829" i="6"/>
  <c r="K830" i="6"/>
  <c r="K831" i="6"/>
  <c r="K832" i="6"/>
  <c r="K833" i="6"/>
  <c r="K834" i="6"/>
  <c r="K835" i="6"/>
  <c r="K836" i="6"/>
  <c r="K837" i="6"/>
  <c r="K838" i="6"/>
  <c r="K839" i="6"/>
  <c r="K840" i="6"/>
  <c r="K841" i="6"/>
  <c r="K842" i="6"/>
  <c r="K843" i="6"/>
  <c r="K844" i="6"/>
  <c r="K845" i="6"/>
  <c r="K846" i="6"/>
  <c r="K847" i="6"/>
  <c r="K848" i="6"/>
  <c r="K849" i="6"/>
  <c r="K850" i="6"/>
  <c r="K851" i="6"/>
  <c r="K852" i="6"/>
  <c r="K853" i="6"/>
  <c r="K854" i="6"/>
  <c r="K855" i="6"/>
  <c r="K856" i="6"/>
  <c r="K857" i="6"/>
  <c r="K858" i="6"/>
  <c r="K859" i="6"/>
  <c r="K860" i="6"/>
  <c r="K861" i="6"/>
  <c r="K862" i="6"/>
  <c r="K863" i="6"/>
  <c r="K864" i="6"/>
  <c r="K865" i="6"/>
  <c r="K866" i="6"/>
  <c r="K867" i="6"/>
  <c r="K868" i="6"/>
  <c r="K869" i="6"/>
  <c r="K870" i="6"/>
  <c r="K871" i="6"/>
  <c r="K872" i="6"/>
  <c r="K873" i="6"/>
  <c r="K874" i="6"/>
  <c r="K875" i="6"/>
  <c r="K876" i="6"/>
  <c r="K877" i="6"/>
  <c r="K878" i="6"/>
  <c r="K879" i="6"/>
  <c r="K880" i="6"/>
  <c r="K881" i="6"/>
  <c r="K882" i="6"/>
  <c r="K883" i="6"/>
  <c r="K884" i="6"/>
  <c r="K885" i="6"/>
  <c r="K1" i="6"/>
  <c r="N2" i="6"/>
  <c r="N3" i="6"/>
  <c r="N4" i="6"/>
  <c r="N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N164" i="6"/>
  <c r="N165" i="6"/>
  <c r="N166" i="6"/>
  <c r="N167" i="6"/>
  <c r="N168" i="6"/>
  <c r="N169" i="6"/>
  <c r="N170" i="6"/>
  <c r="N171" i="6"/>
  <c r="N172" i="6"/>
  <c r="N173" i="6"/>
  <c r="N174" i="6"/>
  <c r="N175" i="6"/>
  <c r="N176" i="6"/>
  <c r="N177" i="6"/>
  <c r="N178" i="6"/>
  <c r="N179" i="6"/>
  <c r="N180" i="6"/>
  <c r="N181" i="6"/>
  <c r="N182" i="6"/>
  <c r="N183" i="6"/>
  <c r="N184" i="6"/>
  <c r="N185" i="6"/>
  <c r="N186" i="6"/>
  <c r="N187" i="6"/>
  <c r="N188" i="6"/>
  <c r="N189" i="6"/>
  <c r="N190" i="6"/>
  <c r="N191" i="6"/>
  <c r="N192" i="6"/>
  <c r="N193" i="6"/>
  <c r="N194" i="6"/>
  <c r="N195" i="6"/>
  <c r="N196" i="6"/>
  <c r="N197" i="6"/>
  <c r="N198" i="6"/>
  <c r="N199" i="6"/>
  <c r="N200" i="6"/>
  <c r="N201" i="6"/>
  <c r="N202" i="6"/>
  <c r="N203" i="6"/>
  <c r="N204" i="6"/>
  <c r="N205" i="6"/>
  <c r="N206" i="6"/>
  <c r="N207" i="6"/>
  <c r="N208" i="6"/>
  <c r="N209" i="6"/>
  <c r="N210" i="6"/>
  <c r="N211" i="6"/>
  <c r="N212" i="6"/>
  <c r="N213" i="6"/>
  <c r="N214" i="6"/>
  <c r="N215" i="6"/>
  <c r="N216" i="6"/>
  <c r="N217" i="6"/>
  <c r="N218" i="6"/>
  <c r="N219" i="6"/>
  <c r="N220" i="6"/>
  <c r="N221" i="6"/>
  <c r="N222" i="6"/>
  <c r="N223" i="6"/>
  <c r="N224" i="6"/>
  <c r="N225" i="6"/>
  <c r="N226" i="6"/>
  <c r="N227" i="6"/>
  <c r="N228" i="6"/>
  <c r="N229" i="6"/>
  <c r="N230" i="6"/>
  <c r="N231" i="6"/>
  <c r="N232" i="6"/>
  <c r="N233" i="6"/>
  <c r="N234" i="6"/>
  <c r="N235" i="6"/>
  <c r="N236" i="6"/>
  <c r="N237" i="6"/>
  <c r="N238" i="6"/>
  <c r="N239" i="6"/>
  <c r="N240" i="6"/>
  <c r="N241" i="6"/>
  <c r="N242" i="6"/>
  <c r="N243" i="6"/>
  <c r="N244" i="6"/>
  <c r="N245" i="6"/>
  <c r="N246" i="6"/>
  <c r="N247" i="6"/>
  <c r="N248" i="6"/>
  <c r="N249" i="6"/>
  <c r="N250" i="6"/>
  <c r="N251" i="6"/>
  <c r="N252" i="6"/>
  <c r="N253" i="6"/>
  <c r="N254" i="6"/>
  <c r="N255" i="6"/>
  <c r="N256" i="6"/>
  <c r="N257" i="6"/>
  <c r="N258" i="6"/>
  <c r="N259" i="6"/>
  <c r="N260" i="6"/>
  <c r="N261" i="6"/>
  <c r="N262" i="6"/>
  <c r="N263" i="6"/>
  <c r="N264" i="6"/>
  <c r="N265" i="6"/>
  <c r="N266" i="6"/>
  <c r="N267" i="6"/>
  <c r="N268" i="6"/>
  <c r="N269" i="6"/>
  <c r="N270" i="6"/>
  <c r="N271" i="6"/>
  <c r="N272" i="6"/>
  <c r="N273" i="6"/>
  <c r="N274" i="6"/>
  <c r="N275" i="6"/>
  <c r="N276" i="6"/>
  <c r="N277" i="6"/>
  <c r="N278" i="6"/>
  <c r="N279" i="6"/>
  <c r="N280" i="6"/>
  <c r="N281" i="6"/>
  <c r="N282" i="6"/>
  <c r="N283" i="6"/>
  <c r="N284" i="6"/>
  <c r="N285" i="6"/>
  <c r="N286" i="6"/>
  <c r="N287" i="6"/>
  <c r="N288" i="6"/>
  <c r="N289" i="6"/>
  <c r="N290" i="6"/>
  <c r="N291" i="6"/>
  <c r="N292" i="6"/>
  <c r="N293" i="6"/>
  <c r="N294" i="6"/>
  <c r="N295" i="6"/>
  <c r="N296" i="6"/>
  <c r="N297" i="6"/>
  <c r="N298" i="6"/>
  <c r="N299" i="6"/>
  <c r="N300" i="6"/>
  <c r="N301" i="6"/>
  <c r="N302" i="6"/>
  <c r="N303" i="6"/>
  <c r="N304" i="6"/>
  <c r="N305" i="6"/>
  <c r="N306" i="6"/>
  <c r="N307" i="6"/>
  <c r="N308" i="6"/>
  <c r="N309" i="6"/>
  <c r="N310" i="6"/>
  <c r="N311" i="6"/>
  <c r="N312" i="6"/>
  <c r="N313" i="6"/>
  <c r="N314" i="6"/>
  <c r="N315" i="6"/>
  <c r="N316" i="6"/>
  <c r="N317" i="6"/>
  <c r="N318" i="6"/>
  <c r="N319" i="6"/>
  <c r="N320" i="6"/>
  <c r="N321" i="6"/>
  <c r="N322" i="6"/>
  <c r="N323" i="6"/>
  <c r="N324" i="6"/>
  <c r="N325" i="6"/>
  <c r="N326" i="6"/>
  <c r="N327" i="6"/>
  <c r="N328" i="6"/>
  <c r="N329" i="6"/>
  <c r="N330" i="6"/>
  <c r="N331" i="6"/>
  <c r="N332" i="6"/>
  <c r="N333" i="6"/>
  <c r="N334" i="6"/>
  <c r="N335" i="6"/>
  <c r="N336" i="6"/>
  <c r="N337" i="6"/>
  <c r="N338" i="6"/>
  <c r="N339" i="6"/>
  <c r="N340" i="6"/>
  <c r="N341" i="6"/>
  <c r="N342" i="6"/>
  <c r="N343" i="6"/>
  <c r="N344" i="6"/>
  <c r="N345" i="6"/>
  <c r="N346" i="6"/>
  <c r="N347" i="6"/>
  <c r="N348" i="6"/>
  <c r="N349" i="6"/>
  <c r="N350" i="6"/>
  <c r="N351" i="6"/>
  <c r="N352" i="6"/>
  <c r="N353" i="6"/>
  <c r="N354" i="6"/>
  <c r="N355" i="6"/>
  <c r="N356" i="6"/>
  <c r="N357" i="6"/>
  <c r="N358" i="6"/>
  <c r="N359" i="6"/>
  <c r="N360" i="6"/>
  <c r="N361" i="6"/>
  <c r="N362" i="6"/>
  <c r="N363" i="6"/>
  <c r="N364" i="6"/>
  <c r="N365" i="6"/>
  <c r="N366" i="6"/>
  <c r="N367" i="6"/>
  <c r="N368" i="6"/>
  <c r="N369" i="6"/>
  <c r="N370" i="6"/>
  <c r="N371" i="6"/>
  <c r="N372" i="6"/>
  <c r="N373" i="6"/>
  <c r="N374" i="6"/>
  <c r="N375" i="6"/>
  <c r="N376" i="6"/>
  <c r="N377" i="6"/>
  <c r="N378" i="6"/>
  <c r="N379" i="6"/>
  <c r="N380" i="6"/>
  <c r="N381" i="6"/>
  <c r="N382" i="6"/>
  <c r="N383" i="6"/>
  <c r="N384" i="6"/>
  <c r="N385" i="6"/>
  <c r="N386" i="6"/>
  <c r="N387" i="6"/>
  <c r="N388" i="6"/>
  <c r="N389" i="6"/>
  <c r="N390" i="6"/>
  <c r="N391" i="6"/>
  <c r="N392" i="6"/>
  <c r="N393" i="6"/>
  <c r="N394" i="6"/>
  <c r="N395" i="6"/>
  <c r="N396" i="6"/>
  <c r="N397" i="6"/>
  <c r="N398" i="6"/>
  <c r="N399" i="6"/>
  <c r="N400" i="6"/>
  <c r="N401" i="6"/>
  <c r="N402" i="6"/>
  <c r="N403" i="6"/>
  <c r="N404" i="6"/>
  <c r="N405" i="6"/>
  <c r="N406" i="6"/>
  <c r="N407" i="6"/>
  <c r="N408" i="6"/>
  <c r="N409" i="6"/>
  <c r="N410" i="6"/>
  <c r="N411" i="6"/>
  <c r="N412" i="6"/>
  <c r="N413" i="6"/>
  <c r="N414" i="6"/>
  <c r="N415" i="6"/>
  <c r="N416" i="6"/>
  <c r="N417" i="6"/>
  <c r="N418" i="6"/>
  <c r="N419" i="6"/>
  <c r="N420" i="6"/>
  <c r="N421" i="6"/>
  <c r="N422" i="6"/>
  <c r="N423" i="6"/>
  <c r="N424" i="6"/>
  <c r="N425" i="6"/>
  <c r="N426" i="6"/>
  <c r="N427" i="6"/>
  <c r="N428" i="6"/>
  <c r="N429" i="6"/>
  <c r="N430" i="6"/>
  <c r="N431" i="6"/>
  <c r="N432" i="6"/>
  <c r="N433" i="6"/>
  <c r="N434" i="6"/>
  <c r="N435" i="6"/>
  <c r="N436" i="6"/>
  <c r="N437" i="6"/>
  <c r="N438" i="6"/>
  <c r="N439" i="6"/>
  <c r="N440" i="6"/>
  <c r="N441" i="6"/>
  <c r="N442" i="6"/>
  <c r="N443" i="6"/>
  <c r="N444" i="6"/>
  <c r="N445" i="6"/>
  <c r="N446" i="6"/>
  <c r="N447" i="6"/>
  <c r="N448" i="6"/>
  <c r="N449" i="6"/>
  <c r="N450" i="6"/>
  <c r="N451" i="6"/>
  <c r="N452" i="6"/>
  <c r="N453" i="6"/>
  <c r="N454" i="6"/>
  <c r="N455" i="6"/>
  <c r="N456" i="6"/>
  <c r="N457" i="6"/>
  <c r="N458" i="6"/>
  <c r="N459" i="6"/>
  <c r="N460" i="6"/>
  <c r="N461" i="6"/>
  <c r="N462" i="6"/>
  <c r="N463" i="6"/>
  <c r="N464" i="6"/>
  <c r="N465" i="6"/>
  <c r="N466" i="6"/>
  <c r="N467" i="6"/>
  <c r="N468" i="6"/>
  <c r="N469" i="6"/>
  <c r="N470" i="6"/>
  <c r="N471" i="6"/>
  <c r="N472" i="6"/>
  <c r="N473" i="6"/>
  <c r="N474" i="6"/>
  <c r="N475" i="6"/>
  <c r="N476" i="6"/>
  <c r="N477" i="6"/>
  <c r="N478" i="6"/>
  <c r="N479" i="6"/>
  <c r="N480" i="6"/>
  <c r="N481" i="6"/>
  <c r="N482" i="6"/>
  <c r="N483" i="6"/>
  <c r="N484" i="6"/>
  <c r="N485" i="6"/>
  <c r="N486" i="6"/>
  <c r="N487" i="6"/>
  <c r="N488" i="6"/>
  <c r="N489" i="6"/>
  <c r="N490" i="6"/>
  <c r="N491" i="6"/>
  <c r="N492" i="6"/>
  <c r="N493" i="6"/>
  <c r="N494" i="6"/>
  <c r="N495" i="6"/>
  <c r="N496" i="6"/>
  <c r="N497" i="6"/>
  <c r="N498" i="6"/>
  <c r="N499" i="6"/>
  <c r="N500" i="6"/>
  <c r="N501" i="6"/>
  <c r="N502" i="6"/>
  <c r="N503" i="6"/>
  <c r="N504" i="6"/>
  <c r="N505" i="6"/>
  <c r="N506" i="6"/>
  <c r="N507" i="6"/>
  <c r="N508" i="6"/>
  <c r="N509" i="6"/>
  <c r="N510" i="6"/>
  <c r="N511" i="6"/>
  <c r="N512" i="6"/>
  <c r="N513" i="6"/>
  <c r="N514" i="6"/>
  <c r="N515" i="6"/>
  <c r="N516" i="6"/>
  <c r="N517" i="6"/>
  <c r="N518" i="6"/>
  <c r="N519" i="6"/>
  <c r="N520" i="6"/>
  <c r="N521" i="6"/>
  <c r="N522" i="6"/>
  <c r="N523" i="6"/>
  <c r="N524" i="6"/>
  <c r="N525" i="6"/>
  <c r="N526" i="6"/>
  <c r="N527" i="6"/>
  <c r="N528" i="6"/>
  <c r="N529" i="6"/>
  <c r="N530" i="6"/>
  <c r="N531" i="6"/>
  <c r="N532" i="6"/>
  <c r="N533" i="6"/>
  <c r="N534" i="6"/>
  <c r="N535" i="6"/>
  <c r="N536" i="6"/>
  <c r="N537" i="6"/>
  <c r="N538" i="6"/>
  <c r="N539" i="6"/>
  <c r="N540" i="6"/>
  <c r="N541" i="6"/>
  <c r="N542" i="6"/>
  <c r="N543" i="6"/>
  <c r="N544" i="6"/>
  <c r="N545" i="6"/>
  <c r="N546" i="6"/>
  <c r="N547" i="6"/>
  <c r="N548" i="6"/>
  <c r="N549" i="6"/>
  <c r="N550" i="6"/>
  <c r="N551" i="6"/>
  <c r="N552" i="6"/>
  <c r="N553" i="6"/>
  <c r="N554" i="6"/>
  <c r="N555" i="6"/>
  <c r="N556" i="6"/>
  <c r="N557" i="6"/>
  <c r="N558" i="6"/>
  <c r="N559" i="6"/>
  <c r="N560" i="6"/>
  <c r="N561" i="6"/>
  <c r="N562" i="6"/>
  <c r="N563" i="6"/>
  <c r="N564" i="6"/>
  <c r="N565" i="6"/>
  <c r="N566" i="6"/>
  <c r="N567" i="6"/>
  <c r="N568" i="6"/>
  <c r="N569" i="6"/>
  <c r="N570" i="6"/>
  <c r="N571" i="6"/>
  <c r="N572" i="6"/>
  <c r="N573" i="6"/>
  <c r="N574" i="6"/>
  <c r="N575" i="6"/>
  <c r="N576" i="6"/>
  <c r="N577" i="6"/>
  <c r="N578" i="6"/>
  <c r="N579" i="6"/>
  <c r="N580" i="6"/>
  <c r="N581" i="6"/>
  <c r="N582" i="6"/>
  <c r="N583" i="6"/>
  <c r="N584" i="6"/>
  <c r="N585" i="6"/>
  <c r="N586" i="6"/>
  <c r="N587" i="6"/>
  <c r="N588" i="6"/>
  <c r="N589" i="6"/>
  <c r="N590" i="6"/>
  <c r="N591" i="6"/>
  <c r="N592" i="6"/>
  <c r="N593" i="6"/>
  <c r="N594" i="6"/>
  <c r="N595" i="6"/>
  <c r="N596" i="6"/>
  <c r="N597" i="6"/>
  <c r="N598" i="6"/>
  <c r="N599" i="6"/>
  <c r="N600" i="6"/>
  <c r="N601" i="6"/>
  <c r="N602" i="6"/>
  <c r="N603" i="6"/>
  <c r="N604" i="6"/>
  <c r="N605" i="6"/>
  <c r="N606" i="6"/>
  <c r="N607" i="6"/>
  <c r="N608" i="6"/>
  <c r="N609" i="6"/>
  <c r="N610" i="6"/>
  <c r="N611" i="6"/>
  <c r="N612" i="6"/>
  <c r="N613" i="6"/>
  <c r="N614" i="6"/>
  <c r="N615" i="6"/>
  <c r="N616" i="6"/>
  <c r="N617" i="6"/>
  <c r="N618" i="6"/>
  <c r="N619" i="6"/>
  <c r="N620" i="6"/>
  <c r="N621" i="6"/>
  <c r="N622" i="6"/>
  <c r="N623" i="6"/>
  <c r="N624" i="6"/>
  <c r="N625" i="6"/>
  <c r="N626" i="6"/>
  <c r="N627" i="6"/>
  <c r="N628" i="6"/>
  <c r="N629" i="6"/>
  <c r="N630" i="6"/>
  <c r="N631" i="6"/>
  <c r="N632" i="6"/>
  <c r="N633" i="6"/>
  <c r="N634" i="6"/>
  <c r="N635" i="6"/>
  <c r="N636" i="6"/>
  <c r="N637" i="6"/>
  <c r="N638" i="6"/>
  <c r="N639" i="6"/>
  <c r="N640" i="6"/>
  <c r="N641" i="6"/>
  <c r="N642" i="6"/>
  <c r="N643" i="6"/>
  <c r="N644" i="6"/>
  <c r="N645" i="6"/>
  <c r="N646" i="6"/>
  <c r="N647" i="6"/>
  <c r="N648" i="6"/>
  <c r="N649" i="6"/>
  <c r="N650" i="6"/>
  <c r="N651" i="6"/>
  <c r="N652" i="6"/>
  <c r="N653" i="6"/>
  <c r="N654" i="6"/>
  <c r="N655" i="6"/>
  <c r="N656" i="6"/>
  <c r="N657" i="6"/>
  <c r="N658" i="6"/>
  <c r="N659" i="6"/>
  <c r="N660" i="6"/>
  <c r="N661" i="6"/>
  <c r="N662" i="6"/>
  <c r="N663" i="6"/>
  <c r="N664" i="6"/>
  <c r="N665" i="6"/>
  <c r="N666" i="6"/>
  <c r="N667" i="6"/>
  <c r="N668" i="6"/>
  <c r="N669" i="6"/>
  <c r="N670" i="6"/>
  <c r="N671" i="6"/>
  <c r="N672" i="6"/>
  <c r="N673" i="6"/>
  <c r="N674" i="6"/>
  <c r="N675" i="6"/>
  <c r="N676" i="6"/>
  <c r="N677" i="6"/>
  <c r="N678" i="6"/>
  <c r="N679" i="6"/>
  <c r="N680" i="6"/>
  <c r="N681" i="6"/>
  <c r="N682" i="6"/>
  <c r="N683" i="6"/>
  <c r="N684" i="6"/>
  <c r="N685" i="6"/>
  <c r="N686" i="6"/>
  <c r="N687" i="6"/>
  <c r="N688" i="6"/>
  <c r="N689" i="6"/>
  <c r="N690" i="6"/>
  <c r="N691" i="6"/>
  <c r="N692" i="6"/>
  <c r="N693" i="6"/>
  <c r="N694" i="6"/>
  <c r="N695" i="6"/>
  <c r="N696" i="6"/>
  <c r="N697" i="6"/>
  <c r="N698" i="6"/>
  <c r="N699" i="6"/>
  <c r="N700" i="6"/>
  <c r="N701" i="6"/>
  <c r="N702" i="6"/>
  <c r="N703" i="6"/>
  <c r="N704" i="6"/>
  <c r="N705" i="6"/>
  <c r="N706" i="6"/>
  <c r="N707" i="6"/>
  <c r="N708" i="6"/>
  <c r="N709" i="6"/>
  <c r="N710" i="6"/>
  <c r="N711" i="6"/>
  <c r="N712" i="6"/>
  <c r="N713" i="6"/>
  <c r="N714" i="6"/>
  <c r="N715" i="6"/>
  <c r="N716" i="6"/>
  <c r="N717" i="6"/>
  <c r="N718" i="6"/>
  <c r="N719" i="6"/>
  <c r="N720" i="6"/>
  <c r="N721" i="6"/>
  <c r="N722" i="6"/>
  <c r="N723" i="6"/>
  <c r="N724" i="6"/>
  <c r="N725" i="6"/>
  <c r="N726" i="6"/>
  <c r="N727" i="6"/>
  <c r="N728" i="6"/>
  <c r="N729" i="6"/>
  <c r="N730" i="6"/>
  <c r="N731" i="6"/>
  <c r="N732" i="6"/>
  <c r="N733" i="6"/>
  <c r="N734" i="6"/>
  <c r="N735" i="6"/>
  <c r="N736" i="6"/>
  <c r="N737" i="6"/>
  <c r="N738" i="6"/>
  <c r="N739" i="6"/>
  <c r="N740" i="6"/>
  <c r="N741" i="6"/>
  <c r="N742" i="6"/>
  <c r="N743" i="6"/>
  <c r="N744" i="6"/>
  <c r="N745" i="6"/>
  <c r="N746" i="6"/>
  <c r="N747" i="6"/>
  <c r="N748" i="6"/>
  <c r="N749" i="6"/>
  <c r="N750" i="6"/>
  <c r="N751" i="6"/>
  <c r="N752" i="6"/>
  <c r="N753" i="6"/>
  <c r="N754" i="6"/>
  <c r="N755" i="6"/>
  <c r="N756" i="6"/>
  <c r="N757" i="6"/>
  <c r="N758" i="6"/>
  <c r="N759" i="6"/>
  <c r="N760" i="6"/>
  <c r="N761" i="6"/>
  <c r="N762" i="6"/>
  <c r="N763" i="6"/>
  <c r="N764" i="6"/>
  <c r="N765" i="6"/>
  <c r="N766" i="6"/>
  <c r="N767" i="6"/>
  <c r="N768" i="6"/>
  <c r="N769" i="6"/>
  <c r="N770" i="6"/>
  <c r="N771" i="6"/>
  <c r="N772" i="6"/>
  <c r="N773" i="6"/>
  <c r="N774" i="6"/>
  <c r="N775" i="6"/>
  <c r="N776" i="6"/>
  <c r="N777" i="6"/>
  <c r="N778" i="6"/>
  <c r="N779" i="6"/>
  <c r="N780" i="6"/>
  <c r="N781" i="6"/>
  <c r="N782" i="6"/>
  <c r="N783" i="6"/>
  <c r="N784" i="6"/>
  <c r="N785" i="6"/>
  <c r="N786" i="6"/>
  <c r="N787" i="6"/>
  <c r="N788" i="6"/>
  <c r="N789" i="6"/>
  <c r="N790" i="6"/>
  <c r="N791" i="6"/>
  <c r="N792" i="6"/>
  <c r="N793" i="6"/>
  <c r="N794" i="6"/>
  <c r="N795" i="6"/>
  <c r="N796" i="6"/>
  <c r="N797" i="6"/>
  <c r="N798" i="6"/>
  <c r="N799" i="6"/>
  <c r="N800" i="6"/>
  <c r="N801" i="6"/>
  <c r="N802" i="6"/>
  <c r="N803" i="6"/>
  <c r="N804" i="6"/>
  <c r="N805" i="6"/>
  <c r="N806" i="6"/>
  <c r="N807" i="6"/>
  <c r="N808" i="6"/>
  <c r="N809" i="6"/>
  <c r="N810" i="6"/>
  <c r="N811" i="6"/>
  <c r="N812" i="6"/>
  <c r="N813" i="6"/>
  <c r="N814" i="6"/>
  <c r="N815" i="6"/>
  <c r="N816" i="6"/>
  <c r="N817" i="6"/>
  <c r="N818" i="6"/>
  <c r="N819" i="6"/>
  <c r="N820" i="6"/>
  <c r="N821" i="6"/>
  <c r="N822" i="6"/>
  <c r="N823" i="6"/>
  <c r="N824" i="6"/>
  <c r="N825" i="6"/>
  <c r="N826" i="6"/>
  <c r="N827" i="6"/>
  <c r="N828" i="6"/>
  <c r="N829" i="6"/>
  <c r="N830" i="6"/>
  <c r="N831" i="6"/>
  <c r="N832" i="6"/>
  <c r="N833" i="6"/>
  <c r="N834" i="6"/>
  <c r="N835" i="6"/>
  <c r="N836" i="6"/>
  <c r="N837" i="6"/>
  <c r="N838" i="6"/>
  <c r="N839" i="6"/>
  <c r="N840" i="6"/>
  <c r="N841" i="6"/>
  <c r="N842" i="6"/>
  <c r="N843" i="6"/>
  <c r="N844" i="6"/>
  <c r="N845" i="6"/>
  <c r="N846" i="6"/>
  <c r="N847" i="6"/>
  <c r="N848" i="6"/>
  <c r="N849" i="6"/>
  <c r="N850" i="6"/>
  <c r="N851" i="6"/>
  <c r="N852" i="6"/>
  <c r="N853" i="6"/>
  <c r="N854" i="6"/>
  <c r="N855" i="6"/>
  <c r="N856" i="6"/>
  <c r="N857" i="6"/>
  <c r="N858" i="6"/>
  <c r="N859" i="6"/>
  <c r="N860" i="6"/>
  <c r="N861" i="6"/>
  <c r="N862" i="6"/>
  <c r="N863" i="6"/>
  <c r="N864" i="6"/>
  <c r="N865" i="6"/>
  <c r="N866" i="6"/>
  <c r="N867" i="6"/>
  <c r="N868" i="6"/>
  <c r="N869" i="6"/>
  <c r="N870" i="6"/>
  <c r="N871" i="6"/>
  <c r="N872" i="6"/>
  <c r="N873" i="6"/>
  <c r="N874" i="6"/>
  <c r="N875" i="6"/>
  <c r="N876" i="6"/>
  <c r="N877" i="6"/>
  <c r="N878" i="6"/>
  <c r="N879" i="6"/>
  <c r="N880" i="6"/>
  <c r="N881" i="6"/>
  <c r="N882" i="6"/>
  <c r="N883" i="6"/>
  <c r="N884" i="6"/>
  <c r="N885" i="6"/>
  <c r="N1" i="6"/>
  <c r="E72" i="5"/>
  <c r="A72" i="5" s="1"/>
  <c r="U72" i="5"/>
  <c r="M72" i="5"/>
  <c r="E71" i="5"/>
  <c r="A71" i="5" s="1"/>
  <c r="U71" i="5"/>
  <c r="M71" i="5"/>
  <c r="E70" i="5"/>
  <c r="A70" i="5" s="1"/>
  <c r="U70" i="5"/>
  <c r="M70" i="5"/>
  <c r="E69" i="5"/>
  <c r="A69" i="5" s="1"/>
  <c r="U69" i="5"/>
  <c r="M69" i="5"/>
  <c r="E68" i="5"/>
  <c r="A68" i="5" s="1"/>
  <c r="U68" i="5"/>
  <c r="M68" i="5"/>
  <c r="E67" i="5"/>
  <c r="A67" i="5" s="1"/>
  <c r="U67" i="5"/>
  <c r="M67" i="5"/>
  <c r="E66" i="5"/>
  <c r="A66" i="5" s="1"/>
  <c r="U66" i="5"/>
  <c r="M66" i="5"/>
  <c r="E65" i="5"/>
  <c r="A65" i="5" s="1"/>
  <c r="U65" i="5"/>
  <c r="M65" i="5"/>
  <c r="E64" i="5"/>
  <c r="A64" i="5" s="1"/>
  <c r="U64" i="5"/>
  <c r="M64" i="5"/>
  <c r="E63" i="5"/>
  <c r="A63" i="5" s="1"/>
  <c r="U63" i="5"/>
  <c r="M63" i="5"/>
  <c r="E62" i="5"/>
  <c r="A62" i="5" s="1"/>
  <c r="U62" i="5"/>
  <c r="M62" i="5"/>
  <c r="E61" i="5"/>
  <c r="A61" i="5" s="1"/>
  <c r="U61" i="5"/>
  <c r="M61" i="5"/>
  <c r="E60" i="5"/>
  <c r="A60" i="5" s="1"/>
  <c r="U60" i="5"/>
  <c r="M60" i="5"/>
  <c r="E59" i="5"/>
  <c r="A59" i="5" s="1"/>
  <c r="U59" i="5"/>
  <c r="M59" i="5"/>
  <c r="E58" i="5"/>
  <c r="A58" i="5" s="1"/>
  <c r="U58" i="5"/>
  <c r="M58" i="5"/>
  <c r="E57" i="5"/>
  <c r="A57" i="5" s="1"/>
  <c r="U57" i="5"/>
  <c r="M57" i="5"/>
  <c r="E56" i="5"/>
  <c r="A56" i="5" s="1"/>
  <c r="U56" i="5"/>
  <c r="M56" i="5"/>
  <c r="E55" i="5"/>
  <c r="A55" i="5" s="1"/>
  <c r="U55" i="5"/>
  <c r="M55" i="5"/>
  <c r="E54" i="5"/>
  <c r="A54" i="5" s="1"/>
  <c r="U54" i="5"/>
  <c r="M54" i="5"/>
  <c r="E53" i="5"/>
  <c r="A53" i="5" s="1"/>
  <c r="U53" i="5"/>
  <c r="M53" i="5"/>
  <c r="U52" i="5"/>
  <c r="M52" i="5"/>
  <c r="E52" i="5" s="1"/>
  <c r="A52" i="5" s="1"/>
  <c r="D22" i="6"/>
  <c r="D21" i="6"/>
  <c r="D20" i="6"/>
  <c r="D19" i="6"/>
  <c r="D18" i="6"/>
  <c r="D17" i="6"/>
  <c r="D16" i="6"/>
  <c r="D15" i="6"/>
  <c r="D14" i="6"/>
  <c r="D13" i="6"/>
  <c r="D12" i="6"/>
  <c r="D11" i="6"/>
  <c r="D10" i="6"/>
  <c r="D9" i="6"/>
  <c r="D8" i="6"/>
  <c r="D7" i="6"/>
  <c r="D6" i="6"/>
  <c r="D5" i="6"/>
  <c r="D4" i="6"/>
  <c r="D3" i="6"/>
  <c r="D2" i="6"/>
  <c r="D1" i="6"/>
  <c r="D24" i="6"/>
  <c r="C50" i="7" l="1"/>
  <c r="C46" i="7"/>
  <c r="C45" i="7"/>
  <c r="C39" i="7"/>
  <c r="C48" i="7"/>
  <c r="C49" i="7"/>
  <c r="C51" i="7"/>
  <c r="C41" i="7"/>
  <c r="C38" i="7"/>
  <c r="C34" i="7"/>
  <c r="C36" i="7"/>
  <c r="C42" i="7"/>
  <c r="C47" i="7"/>
  <c r="C43" i="7"/>
  <c r="C35" i="7"/>
  <c r="C52" i="7"/>
  <c r="C40" i="7"/>
  <c r="C44" i="7"/>
  <c r="C54" i="7"/>
  <c r="C37" i="7"/>
  <c r="C53" i="7"/>
  <c r="B2" i="6"/>
  <c r="B3" i="6"/>
  <c r="B4" i="6"/>
  <c r="B5" i="6"/>
  <c r="B6" i="6"/>
  <c r="B7" i="6"/>
  <c r="C7" i="6" s="1"/>
  <c r="B1" i="6"/>
  <c r="C1" i="6" s="1"/>
  <c r="M26" i="5"/>
  <c r="U27" i="5"/>
  <c r="M27" i="5"/>
  <c r="E27" i="5"/>
  <c r="A27" i="5" s="1"/>
  <c r="U26" i="5"/>
  <c r="M28" i="5"/>
  <c r="U28" i="5"/>
  <c r="E28" i="5"/>
  <c r="A28" i="5" s="1"/>
  <c r="M29" i="5"/>
  <c r="U29" i="5"/>
  <c r="E29" i="5"/>
  <c r="A29" i="5" s="1"/>
  <c r="M30" i="5"/>
  <c r="U30" i="5"/>
  <c r="E30" i="5"/>
  <c r="A30" i="5" s="1"/>
  <c r="M31" i="5"/>
  <c r="U31" i="5"/>
  <c r="E31" i="5"/>
  <c r="A31" i="5" s="1"/>
  <c r="M32" i="5"/>
  <c r="U32" i="5"/>
  <c r="E32" i="5"/>
  <c r="A32" i="5" s="1"/>
  <c r="M33" i="5"/>
  <c r="U33" i="5"/>
  <c r="E33" i="5"/>
  <c r="A33" i="5" s="1"/>
  <c r="M34" i="5"/>
  <c r="U34" i="5"/>
  <c r="E34" i="5"/>
  <c r="A34" i="5" s="1"/>
  <c r="M35" i="5"/>
  <c r="U35" i="5"/>
  <c r="E35" i="5"/>
  <c r="A35" i="5" s="1"/>
  <c r="M36" i="5"/>
  <c r="U36" i="5"/>
  <c r="E36" i="5"/>
  <c r="A36" i="5" s="1"/>
  <c r="M37" i="5"/>
  <c r="U37" i="5"/>
  <c r="E37" i="5"/>
  <c r="A37" i="5" s="1"/>
  <c r="M38" i="5"/>
  <c r="U38" i="5"/>
  <c r="E38" i="5"/>
  <c r="A38" i="5" s="1"/>
  <c r="M39" i="5"/>
  <c r="U39" i="5"/>
  <c r="E39" i="5"/>
  <c r="A39" i="5" s="1"/>
  <c r="M40" i="5"/>
  <c r="U40" i="5"/>
  <c r="E40" i="5"/>
  <c r="A40" i="5" s="1"/>
  <c r="M41" i="5"/>
  <c r="U41" i="5"/>
  <c r="E41" i="5"/>
  <c r="A41" i="5" s="1"/>
  <c r="M42" i="5"/>
  <c r="U42" i="5"/>
  <c r="E42" i="5"/>
  <c r="A42" i="5" s="1"/>
  <c r="M43" i="5"/>
  <c r="U43" i="5"/>
  <c r="E43" i="5"/>
  <c r="A43" i="5" s="1"/>
  <c r="M44" i="5"/>
  <c r="U44" i="5"/>
  <c r="E44" i="5"/>
  <c r="A44" i="5" s="1"/>
  <c r="M45" i="5"/>
  <c r="U45" i="5"/>
  <c r="E45" i="5"/>
  <c r="A45" i="5" s="1"/>
  <c r="M46" i="5"/>
  <c r="U46" i="5"/>
  <c r="E46" i="5"/>
  <c r="A46" i="5" s="1"/>
  <c r="E37" i="7" l="1"/>
  <c r="F37" i="7"/>
  <c r="E42" i="7"/>
  <c r="F42" i="7"/>
  <c r="F41" i="7"/>
  <c r="E41" i="7"/>
  <c r="E39" i="7"/>
  <c r="F39" i="7"/>
  <c r="E54" i="7"/>
  <c r="F54" i="7"/>
  <c r="F35" i="7"/>
  <c r="E35" i="7"/>
  <c r="E36" i="7"/>
  <c r="F36" i="7"/>
  <c r="E51" i="7"/>
  <c r="F51" i="7"/>
  <c r="F45" i="7"/>
  <c r="E45" i="7"/>
  <c r="E44" i="7"/>
  <c r="F44" i="7"/>
  <c r="E43" i="7"/>
  <c r="F43" i="7"/>
  <c r="F34" i="7"/>
  <c r="E34" i="7"/>
  <c r="F49" i="7"/>
  <c r="E49" i="7"/>
  <c r="E46" i="7"/>
  <c r="F46" i="7"/>
  <c r="E52" i="7"/>
  <c r="F52" i="7"/>
  <c r="F53" i="7"/>
  <c r="E53" i="7"/>
  <c r="E40" i="7"/>
  <c r="F40" i="7"/>
  <c r="E47" i="7"/>
  <c r="F47" i="7"/>
  <c r="E38" i="7"/>
  <c r="F38" i="7"/>
  <c r="E48" i="7"/>
  <c r="F48" i="7"/>
  <c r="E50" i="7"/>
  <c r="F50" i="7"/>
  <c r="E26" i="5"/>
  <c r="D54" i="7"/>
  <c r="G54" i="7"/>
  <c r="D35" i="7"/>
  <c r="G35" i="7"/>
  <c r="D36" i="7"/>
  <c r="G36" i="7"/>
  <c r="D51" i="7"/>
  <c r="G51" i="7"/>
  <c r="G45" i="7"/>
  <c r="D45" i="7"/>
  <c r="G37" i="7"/>
  <c r="D37" i="7"/>
  <c r="D42" i="7"/>
  <c r="G42" i="7"/>
  <c r="G41" i="7"/>
  <c r="D41" i="7"/>
  <c r="G44" i="7"/>
  <c r="D44" i="7"/>
  <c r="D43" i="7"/>
  <c r="G43" i="7"/>
  <c r="G34" i="7"/>
  <c r="D34" i="7"/>
  <c r="G49" i="7"/>
  <c r="D49" i="7"/>
  <c r="D46" i="7"/>
  <c r="G46" i="7"/>
  <c r="D52" i="7"/>
  <c r="G52" i="7"/>
  <c r="G39" i="7"/>
  <c r="D39" i="7"/>
  <c r="D53" i="7"/>
  <c r="G53" i="7"/>
  <c r="D40" i="7"/>
  <c r="G40" i="7"/>
  <c r="G47" i="7"/>
  <c r="D47" i="7"/>
  <c r="G38" i="7"/>
  <c r="D38" i="7"/>
  <c r="D48" i="7"/>
  <c r="G48" i="7"/>
  <c r="D50" i="7"/>
  <c r="G50" i="7"/>
  <c r="A26" i="5" l="1"/>
  <c r="C11" i="7" l="1"/>
  <c r="C14" i="7"/>
  <c r="C26" i="7"/>
  <c r="C19" i="7"/>
  <c r="C7" i="7"/>
  <c r="C21" i="7"/>
  <c r="C9" i="7"/>
  <c r="C24" i="7"/>
  <c r="C18" i="7"/>
  <c r="C8" i="7"/>
  <c r="C20" i="7"/>
  <c r="C23" i="7"/>
  <c r="C16" i="7"/>
  <c r="C10" i="7"/>
  <c r="C22" i="7"/>
  <c r="C17" i="7"/>
  <c r="C12" i="7"/>
  <c r="C15" i="7"/>
  <c r="C27" i="7"/>
  <c r="C25" i="7"/>
  <c r="C13" i="7"/>
  <c r="F27" i="7" l="1"/>
  <c r="E27" i="7"/>
  <c r="F25" i="7"/>
  <c r="E25" i="7"/>
  <c r="F17" i="7"/>
  <c r="E17" i="7"/>
  <c r="F23" i="7"/>
  <c r="E23" i="7"/>
  <c r="E24" i="7"/>
  <c r="F24" i="7"/>
  <c r="F19" i="7"/>
  <c r="E19" i="7"/>
  <c r="E26" i="7"/>
  <c r="F26" i="7"/>
  <c r="E22" i="7"/>
  <c r="F22" i="7"/>
  <c r="E20" i="7"/>
  <c r="F20" i="7"/>
  <c r="F9" i="7"/>
  <c r="E9" i="7"/>
  <c r="E15" i="7"/>
  <c r="F15" i="7"/>
  <c r="E10" i="7"/>
  <c r="F10" i="7"/>
  <c r="E8" i="7"/>
  <c r="F8" i="7"/>
  <c r="F21" i="7"/>
  <c r="E21" i="7"/>
  <c r="E14" i="7"/>
  <c r="F14" i="7"/>
  <c r="F13" i="7"/>
  <c r="E13" i="7"/>
  <c r="E12" i="7"/>
  <c r="F12" i="7"/>
  <c r="E16" i="7"/>
  <c r="F16" i="7"/>
  <c r="E18" i="7"/>
  <c r="F18" i="7"/>
  <c r="F7" i="7"/>
  <c r="E7" i="7"/>
  <c r="F11" i="7"/>
  <c r="E11" i="7"/>
  <c r="D23" i="7"/>
  <c r="G23" i="7"/>
  <c r="G19" i="7"/>
  <c r="D19" i="7"/>
  <c r="G22" i="7"/>
  <c r="D22" i="7"/>
  <c r="G20" i="7"/>
  <c r="D20" i="7"/>
  <c r="G9" i="7"/>
  <c r="D9" i="7"/>
  <c r="D26" i="7"/>
  <c r="G26" i="7"/>
  <c r="G25" i="7"/>
  <c r="D25" i="7"/>
  <c r="G24" i="7"/>
  <c r="D24" i="7"/>
  <c r="G27" i="7"/>
  <c r="D27" i="7"/>
  <c r="G15" i="7"/>
  <c r="D15" i="7"/>
  <c r="G10" i="7"/>
  <c r="D10" i="7"/>
  <c r="G8" i="7"/>
  <c r="D8" i="7"/>
  <c r="G21" i="7"/>
  <c r="D21" i="7"/>
  <c r="G14" i="7"/>
  <c r="D14" i="7"/>
  <c r="D17" i="7"/>
  <c r="G17" i="7"/>
  <c r="G13" i="7"/>
  <c r="D13" i="7"/>
  <c r="D12" i="7"/>
  <c r="G12" i="7"/>
  <c r="G16" i="7"/>
  <c r="D16" i="7"/>
  <c r="D18" i="7"/>
  <c r="G18" i="7"/>
  <c r="D7" i="7"/>
  <c r="G7" i="7"/>
  <c r="G11" i="7"/>
  <c r="D11" i="7"/>
</calcChain>
</file>

<file path=xl/sharedStrings.xml><?xml version="1.0" encoding="utf-8"?>
<sst xmlns="http://schemas.openxmlformats.org/spreadsheetml/2006/main" count="1055" uniqueCount="963">
  <si>
    <t>Vereinsnummer/-Name</t>
  </si>
  <si>
    <t>Gesamt</t>
  </si>
  <si>
    <t>Mannschaft</t>
  </si>
  <si>
    <t>Schütze(in) 1</t>
  </si>
  <si>
    <t>Schütze(in) 2</t>
  </si>
  <si>
    <t>Gau:</t>
  </si>
  <si>
    <t>Name:</t>
  </si>
  <si>
    <t>Straße:</t>
  </si>
  <si>
    <t>PLZ Ort:</t>
  </si>
  <si>
    <t>Telefon:</t>
  </si>
  <si>
    <t>Ansprechpartner für Rückfragen:</t>
  </si>
  <si>
    <t>1. Serie</t>
  </si>
  <si>
    <t>2. Serie</t>
  </si>
  <si>
    <t>gesamt</t>
  </si>
  <si>
    <t xml:space="preserve">Stellv. Bezirksjugendleiter  </t>
  </si>
  <si>
    <t>Luftgewehr</t>
  </si>
  <si>
    <t>Rückmeldung bitte als Exceldatei mit e-Mail an:</t>
  </si>
  <si>
    <t>E-Mail:</t>
  </si>
  <si>
    <t>Allgäu</t>
  </si>
  <si>
    <t>Augsburg</t>
  </si>
  <si>
    <t>Babenhausen</t>
  </si>
  <si>
    <t>Burgau</t>
  </si>
  <si>
    <t>Donau-Brenz-Egau</t>
  </si>
  <si>
    <t>Donau-Ries</t>
  </si>
  <si>
    <t>Günzburg-Land</t>
  </si>
  <si>
    <t>Iller-Illertissen</t>
  </si>
  <si>
    <t>Kaufbeuren-Marktoberdorf</t>
  </si>
  <si>
    <t>Krumbach</t>
  </si>
  <si>
    <t>Lech-Wertach</t>
  </si>
  <si>
    <t>Memmingen</t>
  </si>
  <si>
    <t>Mindelheim</t>
  </si>
  <si>
    <t>Oberallgäu</t>
  </si>
  <si>
    <t>Ostallgäu</t>
  </si>
  <si>
    <t>Ottobeuren</t>
  </si>
  <si>
    <t>Riesgau-Nördlingen</t>
  </si>
  <si>
    <t>Rothtalgau Weissenhorn</t>
  </si>
  <si>
    <t>Türkheim</t>
  </si>
  <si>
    <t>Neu-Ulm</t>
  </si>
  <si>
    <t>Wertingen</t>
  </si>
  <si>
    <t>Westallgäu</t>
  </si>
  <si>
    <t>Luftpistole</t>
  </si>
  <si>
    <t>VSG Betzigau, Leiterberg, Hochgreut e.V.</t>
  </si>
  <si>
    <t>Schützenverein Altusried e.V.</t>
  </si>
  <si>
    <t>SV Bachtels</t>
  </si>
  <si>
    <t>Polizei Pistolensch. Kempten</t>
  </si>
  <si>
    <t>SV Berg</t>
  </si>
  <si>
    <t>SG Betzigau</t>
  </si>
  <si>
    <t>Schützengilde Hubertus Bodelsberg</t>
  </si>
  <si>
    <t>Schützenkameradschaft Börwang</t>
  </si>
  <si>
    <t>SV 1898 e.V. Buchenberg</t>
  </si>
  <si>
    <t>SV Dietmannsried</t>
  </si>
  <si>
    <t>SG Durach</t>
  </si>
  <si>
    <t>Burgschützen Wiggensbach</t>
  </si>
  <si>
    <t>SV Guntia Obergünzburg</t>
  </si>
  <si>
    <t>SV Engelwarz</t>
  </si>
  <si>
    <t>SV Ermengerst e.V.</t>
  </si>
  <si>
    <t>SV Eschach</t>
  </si>
  <si>
    <t>SG Faistenoy</t>
  </si>
  <si>
    <t>SV Frauenzell</t>
  </si>
  <si>
    <t>SV Weitnau-Gerholz</t>
  </si>
  <si>
    <t>SV Haldenwang</t>
  </si>
  <si>
    <t>SV Haslach</t>
  </si>
  <si>
    <t>SV Heiligkreuz-Kempten</t>
  </si>
  <si>
    <t>Schützenlust Hirschdorf</t>
  </si>
  <si>
    <t>SV Hochgreut</t>
  </si>
  <si>
    <t>SV Hopferbach</t>
  </si>
  <si>
    <t>SV Immenthal</t>
  </si>
  <si>
    <t>SG "Bären" Kempten</t>
  </si>
  <si>
    <t>Eisenbahnbrücke Kempten</t>
  </si>
  <si>
    <t>SG Hegge e.V.</t>
  </si>
  <si>
    <t>SG Hildegardis 1883 Kempten</t>
  </si>
  <si>
    <t>Kgl.priv.FSG 1466 Kempten</t>
  </si>
  <si>
    <t>SV Kimratshofen</t>
  </si>
  <si>
    <t>SV Alttrauchburg 1899 e.V. Kleinweiler</t>
  </si>
  <si>
    <t>SV Mittelberg</t>
  </si>
  <si>
    <t>SV Kreuzthal</t>
  </si>
  <si>
    <t>SV Krugzell</t>
  </si>
  <si>
    <t>SV Kürnach</t>
  </si>
  <si>
    <t>SG Lauben-Heising</t>
  </si>
  <si>
    <t>SG Leiterberg e.V.</t>
  </si>
  <si>
    <t>SG Hirsch Lenzfried e.V.</t>
  </si>
  <si>
    <t>SV Leubas</t>
  </si>
  <si>
    <t>SV Enzian Maria-Rain</t>
  </si>
  <si>
    <t>SV Martinszell</t>
  </si>
  <si>
    <t>SV Memhölz</t>
  </si>
  <si>
    <t>Sch.Vereinigung Gemeinde Mittelberg</t>
  </si>
  <si>
    <t>SV Moosbach</t>
  </si>
  <si>
    <t>SV Muthmannshofen</t>
  </si>
  <si>
    <t>1. Böllerschützen Oberallgäu</t>
  </si>
  <si>
    <t>SV 04 Oberdorf</t>
  </si>
  <si>
    <t>Kgl. priv. FSG Obergünzburg</t>
  </si>
  <si>
    <t>Großkaliberschützen Halblech e.V.</t>
  </si>
  <si>
    <t>SV Oy</t>
  </si>
  <si>
    <t>SV Ottacker-Ried</t>
  </si>
  <si>
    <t>SV Petersthal</t>
  </si>
  <si>
    <t>SV Pfaffenhofen</t>
  </si>
  <si>
    <t>KK-SV Franz-Josef Probstried</t>
  </si>
  <si>
    <t>SV Rechtis</t>
  </si>
  <si>
    <t>SG Reicholzried</t>
  </si>
  <si>
    <t>Hubertus Reinhartsried</t>
  </si>
  <si>
    <t>Tell Ronsberg</t>
  </si>
  <si>
    <t>SV Tobias Rothen</t>
  </si>
  <si>
    <t>Freischütz Sibratshofen-Seltmans</t>
  </si>
  <si>
    <t>SV Sulzberg</t>
  </si>
  <si>
    <t>Sch.Gemeinschaft Schrattenbach-Eichholz</t>
  </si>
  <si>
    <t>SV Schwarzenberg</t>
  </si>
  <si>
    <t>SV Schwarzerd</t>
  </si>
  <si>
    <t>SV Überbach</t>
  </si>
  <si>
    <t>Heiterkeit Untergassen</t>
  </si>
  <si>
    <t>Schützen-u.Histor.Feuerwaffenverein e.V.</t>
  </si>
  <si>
    <t>SV Untrasried</t>
  </si>
  <si>
    <t>SV Ursulasried</t>
  </si>
  <si>
    <t>SV Waldhäusle</t>
  </si>
  <si>
    <t>Vereinigte SG Waltenhofen</t>
  </si>
  <si>
    <t>SV Walzlings</t>
  </si>
  <si>
    <t>SV Wengen</t>
  </si>
  <si>
    <t>SV Wiggensbach-Ort</t>
  </si>
  <si>
    <t>SV Wildpoldsried</t>
  </si>
  <si>
    <t>SV Wirlings</t>
  </si>
  <si>
    <t>SV Oberzollhaus</t>
  </si>
  <si>
    <t>ESV Kempten</t>
  </si>
  <si>
    <t>Sportverein Kempten-Halde-Oberwang e.V.</t>
  </si>
  <si>
    <t>Schießsportgruppe Kempten</t>
  </si>
  <si>
    <t>FSG Weitnau-Hofen e.V.</t>
  </si>
  <si>
    <t>Focus 2000-Sportschützen Kempten e.V.</t>
  </si>
  <si>
    <t>SV-Achsheim 1898 Alpenroseschützen</t>
  </si>
  <si>
    <t>Buschelbergsch. Aretsried</t>
  </si>
  <si>
    <t>Hubertus Adelsried</t>
  </si>
  <si>
    <t>SV Edelweiß Agawang e.V.</t>
  </si>
  <si>
    <t>BSC Agawang e.V.</t>
  </si>
  <si>
    <t>SV Altstadt Augsburg</t>
  </si>
  <si>
    <t>Andre Hofer Augsburg</t>
  </si>
  <si>
    <t>Bogensch.-Club Augsburg e.V.</t>
  </si>
  <si>
    <t>FSG Ziegelstadel Augsburg</t>
  </si>
  <si>
    <t>Kimme + Korn Augsburg</t>
  </si>
  <si>
    <t>Gart.- Spickel Augsburg</t>
  </si>
  <si>
    <t>TSG 1885 Augsburg e.V.</t>
  </si>
  <si>
    <t>DJK Hochzoll Sternschützen</t>
  </si>
  <si>
    <t>SSG Augsburg</t>
  </si>
  <si>
    <t>Kgl.priv.SV Augsburg</t>
  </si>
  <si>
    <t>Lechau-Siebenbrunn</t>
  </si>
  <si>
    <t>Sportschützen A-Pfersee</t>
  </si>
  <si>
    <t>SSV Kaliber 92 e.V. Augsburg</t>
  </si>
  <si>
    <t>Visier 90 Augsburg</t>
  </si>
  <si>
    <t>SV "Waldeslust" Aystetten e.V.</t>
  </si>
  <si>
    <t>Historische Bogenschützen Gau Augsburg</t>
  </si>
  <si>
    <t>Schmuttertal Biburg e.V.</t>
  </si>
  <si>
    <t>Freiherr von Zech Deubach</t>
  </si>
  <si>
    <t>ZSSG Diedorf 1902 e.V.</t>
  </si>
  <si>
    <t>Zusameck Dinkelscherben</t>
  </si>
  <si>
    <t>SV Schwarzachtal e.V. Döpshofen</t>
  </si>
  <si>
    <t>Rauhenbg.Schützen Ettelried</t>
  </si>
  <si>
    <t>S.V. Fischach e.V.</t>
  </si>
  <si>
    <t>SV Burg-Fried Gabelbach e.V.</t>
  </si>
  <si>
    <t>Grünholder Gablingen e.V.</t>
  </si>
  <si>
    <t>Schützenges. Gersthofen 1902 e.V.</t>
  </si>
  <si>
    <t>SG 1880 Gessertshausen</t>
  </si>
  <si>
    <t>SV Edelweiß Göggingen</t>
  </si>
  <si>
    <t>Edelweiß Grünenbaindt</t>
  </si>
  <si>
    <t>Schützenverein Häder</t>
  </si>
  <si>
    <t>SV Hainhofen 1901 e.V.</t>
  </si>
  <si>
    <t>Thomas-Schützen Haunstetten</t>
  </si>
  <si>
    <t>Ver.SG Haunstetten e.V.</t>
  </si>
  <si>
    <t>SV-Edelweiß-Hausen e.V.</t>
  </si>
  <si>
    <t>Hubertus Fleinhausen</t>
  </si>
  <si>
    <t>FSV-Inningen-Bogen</t>
  </si>
  <si>
    <t>Tannengrün Langweid e.V.</t>
  </si>
  <si>
    <t>Edelweiß Leitershofen</t>
  </si>
  <si>
    <t>Leonhardi-Sch. Maingründel</t>
  </si>
  <si>
    <t>Reischenau Oberschöneberg</t>
  </si>
  <si>
    <t>SSG.Edelw.Ottmarshausen</t>
  </si>
  <si>
    <t>Hubertus Reitenbuch</t>
  </si>
  <si>
    <t>Schützenverein Ried</t>
  </si>
  <si>
    <t>UVF-Schlipsheim Schützenabteilung</t>
  </si>
  <si>
    <t>1.Böllerschützen Reischenau e.V.</t>
  </si>
  <si>
    <t>Schützenver.Stadtbergen</t>
  </si>
  <si>
    <t>"1899" Steinekirch e.V.</t>
  </si>
  <si>
    <t>TSV Steppach Schützen</t>
  </si>
  <si>
    <t>Edelweiß Stettenhofen</t>
  </si>
  <si>
    <t>"Waldheil" Streitheim e.V.</t>
  </si>
  <si>
    <t>SV Ustersbach/Mödishofen</t>
  </si>
  <si>
    <t>SG 1869 Welden e.V.</t>
  </si>
  <si>
    <t>Sechs Buchen Wollbach</t>
  </si>
  <si>
    <t>Hattenburg Wollmetshofen</t>
  </si>
  <si>
    <t>SV Rothtal Horgau e.V.</t>
  </si>
  <si>
    <t>Holzwinkelschützen Bonstetten</t>
  </si>
  <si>
    <t>Drei Linden Zusmarshsn.</t>
  </si>
  <si>
    <t>SG-Fortuna-EV-Augsburg</t>
  </si>
  <si>
    <t>Talschützen Anhausen</t>
  </si>
  <si>
    <t>TSV Lützelburg Schützengruppe</t>
  </si>
  <si>
    <t>Edelweiß Margertshausen</t>
  </si>
  <si>
    <t>Waffenfreunde Augsburg e.V.</t>
  </si>
  <si>
    <t>1.Augsb. Schwarzpulver-Schützen e.V.</t>
  </si>
  <si>
    <t>Jägerblut Neumünster</t>
  </si>
  <si>
    <t>ESV Augsburg Pistole</t>
  </si>
  <si>
    <t>TSV-Augsburg-Inningen</t>
  </si>
  <si>
    <t>Bogen-Schützen-Club Lindach e.V.</t>
  </si>
  <si>
    <t>Bergschützen Wollishausen</t>
  </si>
  <si>
    <t>Sharpshooters Augsburg e.V.</t>
  </si>
  <si>
    <t>SG Stauden Fischach e.V.</t>
  </si>
  <si>
    <t>Vereinigt.Schützenges.e.V. Babenhausen</t>
  </si>
  <si>
    <t>S.F.V.Buchenwald Dietershofen e.V. 1905</t>
  </si>
  <si>
    <t>SV Engishausen eV.</t>
  </si>
  <si>
    <t>SchV. Filzingen e.V. 1950</t>
  </si>
  <si>
    <t>Hubertus Greimeltshofen</t>
  </si>
  <si>
    <t>SV Herretshofen</t>
  </si>
  <si>
    <t>Schützenverein Hörlis</t>
  </si>
  <si>
    <t>Schützenverein Kellmünz e.V.</t>
  </si>
  <si>
    <t>SV Kettersh.-Bebenhausen e.V.</t>
  </si>
  <si>
    <t>SG-Kirchhaslach</t>
  </si>
  <si>
    <t>SV Klosterbeuren</t>
  </si>
  <si>
    <t>Falk Mohrenhausen</t>
  </si>
  <si>
    <t>Schützenverein Oberroth 1904 e.V.</t>
  </si>
  <si>
    <t>SV "Römerturm" e.V. Oberschönegg</t>
  </si>
  <si>
    <t>SV Osterberg e.V.</t>
  </si>
  <si>
    <t>SV Waldfrieden Reichau e.V.</t>
  </si>
  <si>
    <t>Tagobert e.V. Tafertshofen</t>
  </si>
  <si>
    <t>SV "St.Georg" Weiler</t>
  </si>
  <si>
    <t>Schützenverein Weinried e.V.</t>
  </si>
  <si>
    <t>SV Winterrieden 1920 e.V.</t>
  </si>
  <si>
    <t>SV Zaiertshofen</t>
  </si>
  <si>
    <t>Sportschützen Gau Babenhausen</t>
  </si>
  <si>
    <t>Kgl.priv.SG Burgau</t>
  </si>
  <si>
    <t>SV Burtenbach 1897 e.V.</t>
  </si>
  <si>
    <t>SV Hirschsprung Freihalden</t>
  </si>
  <si>
    <t>SV Eintracht Haldenwang</t>
  </si>
  <si>
    <t>SchV 1866 Jettingen e. V.</t>
  </si>
  <si>
    <t>Frohsinn Konzenberg e. V.</t>
  </si>
  <si>
    <t>SchV Landensberg e. V.</t>
  </si>
  <si>
    <t>Schützenverein 1910 Limbach e. V.</t>
  </si>
  <si>
    <t>Gem. Sch. Mindelaltheim 1903 e. V.</t>
  </si>
  <si>
    <t>SG 1913 Oberknöringen e. V.</t>
  </si>
  <si>
    <t>SV Hubertus Oberwaldbach e. V.</t>
  </si>
  <si>
    <t>Schützenverein Röfingen e. V.</t>
  </si>
  <si>
    <t>SchV Alpenrose Roßhaupten e. V.</t>
  </si>
  <si>
    <t>SchV 1921 Scheppach e. V.</t>
  </si>
  <si>
    <t>SchV Edelweiß Waldkirch</t>
  </si>
  <si>
    <t>SV Edelweiß Winterbach</t>
  </si>
  <si>
    <t>SV Erlental Mönstetten e. V.</t>
  </si>
  <si>
    <t>SV Gut-Ziel e. V. Schnuttenbach</t>
  </si>
  <si>
    <t>Schützenverein Kemnat e. V.</t>
  </si>
  <si>
    <t>VL-, Sport-u.BSV e.V. Unterknöringen</t>
  </si>
  <si>
    <t>Sportschützen Gau 704 e.V.</t>
  </si>
  <si>
    <t>SV Aschberg Aislingen e.V.</t>
  </si>
  <si>
    <t>Frisch Auf Altenberg</t>
  </si>
  <si>
    <t>SG Hubertus Bachhagel</t>
  </si>
  <si>
    <t>Schützen Ballmertshofen</t>
  </si>
  <si>
    <t>Hubertus Blindheim</t>
  </si>
  <si>
    <t>Schützengesellschaft Brenz e.V.</t>
  </si>
  <si>
    <t>Schützenverein Burghagel e.V.</t>
  </si>
  <si>
    <t>Hubertus Dattenhausen</t>
  </si>
  <si>
    <t>Eichenlaub Deisenhofen</t>
  </si>
  <si>
    <t>SV "Hub." Demmingen e.V.</t>
  </si>
  <si>
    <t>Sportschg. 1827 Dillingen e.V.</t>
  </si>
  <si>
    <t>DBE-Sportschützen</t>
  </si>
  <si>
    <t>Schützenverein Dischingen</t>
  </si>
  <si>
    <t>St.Hubertus 1869 Donaualtheim</t>
  </si>
  <si>
    <t>Schützen Dunstelkingen</t>
  </si>
  <si>
    <t>SSV Eglingen</t>
  </si>
  <si>
    <t>"Tell" Eppisburg</t>
  </si>
  <si>
    <t>Kastell Faimingen e.V.</t>
  </si>
  <si>
    <t>SV Frauenriedhausen e.V.</t>
  </si>
  <si>
    <t>SV und Gesangsverein Frickingen</t>
  </si>
  <si>
    <t>SG Fristingen 1901 e.V.</t>
  </si>
  <si>
    <t>Sch.Ges. Giengen 1830 e.V.</t>
  </si>
  <si>
    <t>SV Gundelfingen 1754 e.V.</t>
  </si>
  <si>
    <t>SV Haunsheim 1895 e.V.</t>
  </si>
  <si>
    <t>Sportschützen-Club 1898 Heidenheim</t>
  </si>
  <si>
    <t>Schützengesellschaft Herbrechtingen 1900</t>
  </si>
  <si>
    <t>Schützenver. 1820 e.V. Höchstädt</t>
  </si>
  <si>
    <t>Edelweiss Holzheim</t>
  </si>
  <si>
    <t>SV- Zimmerstutzenges. Langenau e.V.</t>
  </si>
  <si>
    <t>Priv.SG Lauingen</t>
  </si>
  <si>
    <t>Eintracht Lutzingen</t>
  </si>
  <si>
    <t>Schützenver. Mödingen e.V.</t>
  </si>
  <si>
    <t>SV Goldberg Mörslingen</t>
  </si>
  <si>
    <t>Sch.Ges. Niederstotzingen</t>
  </si>
  <si>
    <t>Schützenverein 1921 Oberbechingen e.V.</t>
  </si>
  <si>
    <t>Hubertus Oberfinningen e.V.</t>
  </si>
  <si>
    <t>Schützenverein Medlingen e.V.</t>
  </si>
  <si>
    <t>Sportschützenverein Oggenhausen</t>
  </si>
  <si>
    <t>"Alte Burg" Reistingen</t>
  </si>
  <si>
    <t>ZV Sontheim 1913 e.V.</t>
  </si>
  <si>
    <t>SG Eintracht Schretzheim</t>
  </si>
  <si>
    <t>"Falke" Schwennenbach e.V.</t>
  </si>
  <si>
    <t>Edelweiss e.V. Schwenningen</t>
  </si>
  <si>
    <t>SV Staufen e.V.</t>
  </si>
  <si>
    <t>ZSG Steinheim 1909 e.V.</t>
  </si>
  <si>
    <t>SV Unterbechingen</t>
  </si>
  <si>
    <t>Wachauf Unterfinningen</t>
  </si>
  <si>
    <t>Pfannent. Veitriedhausen</t>
  </si>
  <si>
    <t>Edelweiss Diemantstein-W.</t>
  </si>
  <si>
    <t>Schützenverein "Freischütz" Weisingen e.</t>
  </si>
  <si>
    <t>SG Wittislingen</t>
  </si>
  <si>
    <t>Eichenlaub Ziertheim</t>
  </si>
  <si>
    <t>Tell-Schützen Kicklingen</t>
  </si>
  <si>
    <t>Schützenverein Burgberg 1912 e.V.</t>
  </si>
  <si>
    <t>SV Hohenmemmingen</t>
  </si>
  <si>
    <t>"Edelweiss" Glött e.V.</t>
  </si>
  <si>
    <t>TSV Ellerbach e.V. Abt. Bogen</t>
  </si>
  <si>
    <t>Schützenkameradschaft Oberstotzingen</t>
  </si>
  <si>
    <t>Edelweiß Altisheim</t>
  </si>
  <si>
    <t>VSG Asbach Bäumenheim</t>
  </si>
  <si>
    <t>Schützenges. Adler Berg</t>
  </si>
  <si>
    <t>SV Kesseltal Bissingen</t>
  </si>
  <si>
    <t>Edelweiß Brachstadt</t>
  </si>
  <si>
    <t>"Zur Linde" Döckingen</t>
  </si>
  <si>
    <t>Kgl.priv.SG Donauwörth</t>
  </si>
  <si>
    <t>SG Rote Rose e.V. Ebermergen</t>
  </si>
  <si>
    <t>Hubertus Eggelstetten</t>
  </si>
  <si>
    <t>Lechschützen Ellgau e.V.</t>
  </si>
  <si>
    <t>Tell-Grenz Erlingshofen</t>
  </si>
  <si>
    <t>Frisch-Auf Feldheim</t>
  </si>
  <si>
    <t>Hub.u.Wildsch.Fünfstetten</t>
  </si>
  <si>
    <t>Treffsicher Gansheim</t>
  </si>
  <si>
    <t>Heiterkeit Genderkingen</t>
  </si>
  <si>
    <t>Almrausch Gosheim</t>
  </si>
  <si>
    <t>Stern Graisbach</t>
  </si>
  <si>
    <t>St. Seb. Gundelsheim</t>
  </si>
  <si>
    <t>Tell Gunzenheim e.V.</t>
  </si>
  <si>
    <t>Diana Hamlar</t>
  </si>
  <si>
    <t>Burgschützen Hoppingen</t>
  </si>
  <si>
    <t>Edelweiß Huisheim</t>
  </si>
  <si>
    <t>SV "Immergrün" Itzing</t>
  </si>
  <si>
    <t>Einigkeit Kaisheim</t>
  </si>
  <si>
    <t>Adler Marxheim</t>
  </si>
  <si>
    <t>"Zur Linde" Mauren e.V.</t>
  </si>
  <si>
    <t>Gemütlichkeit Mertingen</t>
  </si>
  <si>
    <t>Edelweiß Möhren</t>
  </si>
  <si>
    <t>SG 1858 Monheim e.V.</t>
  </si>
  <si>
    <t>Edelweiß Mündling e.V.</t>
  </si>
  <si>
    <t>FC Mertingen Abt. Bogen</t>
  </si>
  <si>
    <t>Buren Nordendorf</t>
  </si>
  <si>
    <t>Gemütlichkeit Nordheim</t>
  </si>
  <si>
    <t>Altschützen Oberndorf</t>
  </si>
  <si>
    <t>St. Hubertus Otting</t>
  </si>
  <si>
    <t>SG Hubertus Riedlingen e.V.</t>
  </si>
  <si>
    <t>Altschützen Rögling</t>
  </si>
  <si>
    <t>Alpenrose Ronheim e.V.</t>
  </si>
  <si>
    <t>St. Seb. Sulzdorf e.V.</t>
  </si>
  <si>
    <t>Hubertus Schweinspoint</t>
  </si>
  <si>
    <t>Hubertus Tagmersheim e.V.</t>
  </si>
  <si>
    <t>Hubertus Tapfheim e.V.</t>
  </si>
  <si>
    <t>Bogenschützen Tapfheim e.V.</t>
  </si>
  <si>
    <t>VSG 1849 Wemding e.V.</t>
  </si>
  <si>
    <t>Adler Wörnitzstein</t>
  </si>
  <si>
    <t>St. Martin Wolferstadt</t>
  </si>
  <si>
    <t>Sport-SV Kölburg</t>
  </si>
  <si>
    <t>Kgl.priv.SG Harburg</t>
  </si>
  <si>
    <t>Kgl.priv.SG Rain 1610</t>
  </si>
  <si>
    <t>Hubertus Zirgesheim</t>
  </si>
  <si>
    <t>Frohsinn Auchsesheim</t>
  </si>
  <si>
    <t>Usseltal Daiting</t>
  </si>
  <si>
    <t>Eichenlaub Oppertshofen</t>
  </si>
  <si>
    <t>Trowin Druisheim</t>
  </si>
  <si>
    <t>Sportsch. Bergstetten e.V.</t>
  </si>
  <si>
    <t>Adler Buchdorf-Baierf.</t>
  </si>
  <si>
    <t>St. Sebastian Flotzheim</t>
  </si>
  <si>
    <t>Winterlust Niederschönenfeld</t>
  </si>
  <si>
    <t>"Eintracht" Autenried</t>
  </si>
  <si>
    <t>"Gut Glück" Bubesheim e.V.</t>
  </si>
  <si>
    <t>SV "Edelweiß" Bühl e.V.</t>
  </si>
  <si>
    <t>SV Deffingen</t>
  </si>
  <si>
    <t>"Gut Glück" Denzingen</t>
  </si>
  <si>
    <t>"Tell" Deubach</t>
  </si>
  <si>
    <t>"Hubertus" Ebersbach</t>
  </si>
  <si>
    <t>"Bayerland" Ettenbeuren</t>
  </si>
  <si>
    <t>"Frohsinn" Großkötz</t>
  </si>
  <si>
    <t>Kaiserl. Kgl. priv. SG Günzburg</t>
  </si>
  <si>
    <t>Alpenrose Gundremmingen</t>
  </si>
  <si>
    <t>"Edelweiß" Harthausen</t>
  </si>
  <si>
    <t>"Fortuna" Hochwang</t>
  </si>
  <si>
    <t>"Vereinigte SG" Ichenhausen</t>
  </si>
  <si>
    <t>"Gut Ziel" Kissendorf</t>
  </si>
  <si>
    <t>SV Eintracht Leinheim</t>
  </si>
  <si>
    <t>SSV Güssen Leipheim</t>
  </si>
  <si>
    <t>SV 1911 Nornheim</t>
  </si>
  <si>
    <t>Bürgerl. SG Offingen</t>
  </si>
  <si>
    <t>Frohsinn Oxenbronn</t>
  </si>
  <si>
    <t>SV 1910 Reisensburg</t>
  </si>
  <si>
    <t>Frisch-Auf Rettenbach</t>
  </si>
  <si>
    <t>Gemütlichkeit Rieden-Kötz</t>
  </si>
  <si>
    <t>SSV Moosdeifl Riedheim</t>
  </si>
  <si>
    <t>SV Wasserburg 1929 e.V.</t>
  </si>
  <si>
    <t>1. GSG Schwaben 1975 e.V.</t>
  </si>
  <si>
    <t>Bibertaler Bogenschützen e.V.</t>
  </si>
  <si>
    <t>"Kaderlöwen" Gau Günzburg-Land</t>
  </si>
  <si>
    <t>SV 1905 Altenstadt e. V.</t>
  </si>
  <si>
    <t>SV Au e.V 1895</t>
  </si>
  <si>
    <t>"Pfeil" Bellenberg</t>
  </si>
  <si>
    <t>SV Betlinshausen e.V.</t>
  </si>
  <si>
    <t>SC Vöhringen</t>
  </si>
  <si>
    <t>Hubertus Burgrieden</t>
  </si>
  <si>
    <t>SV Hubertus Illerrieden</t>
  </si>
  <si>
    <t>Kgl.Priv.SG.Illertissen</t>
  </si>
  <si>
    <t>SV Herrenstetten e.V.</t>
  </si>
  <si>
    <t>SV Hubertus Hörenhausen</t>
  </si>
  <si>
    <t>ZSSV Illerberg-Thal e.V.</t>
  </si>
  <si>
    <t>ZSSV Illertissen e.V.</t>
  </si>
  <si>
    <t>SV Jedesheim 1886 e.V.</t>
  </si>
  <si>
    <t>Freie Reservisten-Schützeng. Illertissen</t>
  </si>
  <si>
    <t>SV Diana Regglisweiler</t>
  </si>
  <si>
    <t>SV Tiefenbach 1898</t>
  </si>
  <si>
    <t>SchV "Pfeil" Vöhringen</t>
  </si>
  <si>
    <t>SV Wendelinus Wangen</t>
  </si>
  <si>
    <t>Edelweiß Altdorf</t>
  </si>
  <si>
    <t>Adlerschützen Apfeltrang</t>
  </si>
  <si>
    <t>FSG Römerturm Aufkirch</t>
  </si>
  <si>
    <t>Edelweiß e.V. Baisweil</t>
  </si>
  <si>
    <t>Sportschützen Kaufbeuren-Marktoberdorf</t>
  </si>
  <si>
    <t>SSV Adler Beckstetten</t>
  </si>
  <si>
    <t>Alpenblick Bernbach</t>
  </si>
  <si>
    <t>Schloßbergler Bertoldshofen</t>
  </si>
  <si>
    <t>Edelweiß Bidingen</t>
  </si>
  <si>
    <t>ZSG EV Biessenhofen</t>
  </si>
  <si>
    <t>Schwarzenburg Blöcktach</t>
  </si>
  <si>
    <t>SV Tell Dösingen</t>
  </si>
  <si>
    <t>Die Rabensteiner Ebenhofen</t>
  </si>
  <si>
    <t>Eintracht Ebersbach</t>
  </si>
  <si>
    <t>NAWE Eggenthal</t>
  </si>
  <si>
    <t>SV Frankenhofen</t>
  </si>
  <si>
    <t>SV Edelweiß Frankenried</t>
  </si>
  <si>
    <t>Diana e. V. Friesenried</t>
  </si>
  <si>
    <t>Hubertus Görisried</t>
  </si>
  <si>
    <t>Andreas Hofer Heissen</t>
  </si>
  <si>
    <t>Prinz-Alfons-Schützen Hirschzell</t>
  </si>
  <si>
    <t>Andre Hofer Holzstetten</t>
  </si>
  <si>
    <t>Eintracht Huttenwang</t>
  </si>
  <si>
    <t>OSG EV Kaufbeuren</t>
  </si>
  <si>
    <t>SG EV Irsee</t>
  </si>
  <si>
    <t>Altschützen Kaufbeuren</t>
  </si>
  <si>
    <t>BSC Buronen Kaufbeuren</t>
  </si>
  <si>
    <t>Kgl.priv.FSG 1447 Kaufbeuren</t>
  </si>
  <si>
    <t>Andreas Hofer Olympiasch. Kaufbeuren e.V</t>
  </si>
  <si>
    <t>Armbrust e.V. Lauchdorf</t>
  </si>
  <si>
    <t>Burgstaller Lengenwang</t>
  </si>
  <si>
    <t>Magnusschützen Leuterschach</t>
  </si>
  <si>
    <t>FSG 1550 Marktoberdorf</t>
  </si>
  <si>
    <t>ZSV Alpenrose Marktoberdorf</t>
  </si>
  <si>
    <t>Kronprinz Rupprecht Mauerstetten</t>
  </si>
  <si>
    <t>Burgschützen Kemnat</t>
  </si>
  <si>
    <t>Blattlschoner Oberbeuren</t>
  </si>
  <si>
    <t>St.Wendel Germaringen</t>
  </si>
  <si>
    <t>Adler Oberostendorf</t>
  </si>
  <si>
    <t>SV Hoimatland Oberthingau</t>
  </si>
  <si>
    <t>Bayr.Hiasl Osterzell</t>
  </si>
  <si>
    <t>SG Pforzen</t>
  </si>
  <si>
    <t>SV Remnatsried</t>
  </si>
  <si>
    <t>ZSSG Rettenbach</t>
  </si>
  <si>
    <t>SV Rieden</t>
  </si>
  <si>
    <t>Schützenges. Rieder</t>
  </si>
  <si>
    <t>Der Rotensteiner Ruderatshofen</t>
  </si>
  <si>
    <t>Kleintiroler Standsch. Sulzschneid</t>
  </si>
  <si>
    <t>Edelweiss Steinbach</t>
  </si>
  <si>
    <t>SG Stötten</t>
  </si>
  <si>
    <t>SV Edelweiß Thalhofen</t>
  </si>
  <si>
    <t>Waldlust Linden-Thalhofen</t>
  </si>
  <si>
    <t>Edelweißschützen Ummenhofen</t>
  </si>
  <si>
    <t>St. Georg Untergermaringen</t>
  </si>
  <si>
    <t>SV EV Wald-Wimberg</t>
  </si>
  <si>
    <t>Schorenwäldler Westendorf</t>
  </si>
  <si>
    <t>D'Obermindeltaler Willofs</t>
  </si>
  <si>
    <t>SV Harmonie Unterthingau</t>
  </si>
  <si>
    <t>Almarausch Aitrang</t>
  </si>
  <si>
    <t>Sportschützen Zellerberg</t>
  </si>
  <si>
    <t>Sportverein Abt.Schützen Geisenried</t>
  </si>
  <si>
    <t>Alpenrose Kraftisried</t>
  </si>
  <si>
    <t>Thingauer Feuerschützen e.V.</t>
  </si>
  <si>
    <t>SSV-Schützenlust, Ob</t>
  </si>
  <si>
    <t>Böllerverein Bidingen e.V.</t>
  </si>
  <si>
    <t>Allgäuer Schützen Thingau</t>
  </si>
  <si>
    <t>Schützenverein Aichen e.V.</t>
  </si>
  <si>
    <t>Schloßbergschützen Aletshausen 1887 e.V.</t>
  </si>
  <si>
    <t>SV Edelweiß e.V. Attenhausen</t>
  </si>
  <si>
    <t>SV Schützenblut e.V. Balzhausen</t>
  </si>
  <si>
    <t>SV Bayersried-Ursberg-Premach</t>
  </si>
  <si>
    <t>SV Hermann Löns Behlingen-Ried</t>
  </si>
  <si>
    <t>SV Billenhausen/Schwab.</t>
  </si>
  <si>
    <t>Schützenverein Breitenthal</t>
  </si>
  <si>
    <t>Burger Bergschützen 1933 e.V.</t>
  </si>
  <si>
    <t>Schützenv. Deisenhausen</t>
  </si>
  <si>
    <t>SV Ebersh.-Seifertshofen e.V.</t>
  </si>
  <si>
    <t>Gemütlichkeit Edenhausen</t>
  </si>
  <si>
    <t>SV Hubertus 1926 Ellzee</t>
  </si>
  <si>
    <t>Hubertuss. Haupeltshofen</t>
  </si>
  <si>
    <t>SV Auerhahn Hohenraunau</t>
  </si>
  <si>
    <t>Schützenb. Krumbach e.V.</t>
  </si>
  <si>
    <t>SV.Wilhelm Tell Langenhaslach</t>
  </si>
  <si>
    <t>Alpenrose Memmenhausen</t>
  </si>
  <si>
    <t>Lichtenau-Mindelzell</t>
  </si>
  <si>
    <t>Edelweiß-Münsterhausen e.V.</t>
  </si>
  <si>
    <t>Schützenverein 1909 Nattenhausen e.V.</t>
  </si>
  <si>
    <t>Burgschützen Neuburg</t>
  </si>
  <si>
    <t>SV Hubertus Niederraunau</t>
  </si>
  <si>
    <t>Schützenverein Bleichen e.V.</t>
  </si>
  <si>
    <t>Schützenverein Oberrohr</t>
  </si>
  <si>
    <t>S.Club 1881 Thannhausen e.V.</t>
  </si>
  <si>
    <t>SV 1884 Waltenhausen e.V.</t>
  </si>
  <si>
    <t>Günztalschützen Wattenweiler</t>
  </si>
  <si>
    <t>SV "Winzer Fähnlein" e.V.</t>
  </si>
  <si>
    <t>Schützenverein Ziemetshausen e.V.</t>
  </si>
  <si>
    <t>Sportverein e.V. 1948 Edelstetten</t>
  </si>
  <si>
    <t>SV Hubertus Uttenhofen 1908</t>
  </si>
  <si>
    <t>BSC Hohenraunau</t>
  </si>
  <si>
    <t>SV Adler Weiler</t>
  </si>
  <si>
    <t>WTC Thannhausen</t>
  </si>
  <si>
    <t>Feuerstutzenschützen 2000 Kammeltal e.V.</t>
  </si>
  <si>
    <t>Schwarzachtaler Birkach</t>
  </si>
  <si>
    <t>Immergrün Bobingen</t>
  </si>
  <si>
    <t>Edelweiß Gennach</t>
  </si>
  <si>
    <t>Eintracht Grimoldsried</t>
  </si>
  <si>
    <t>Singoldschützen Großaitingen</t>
  </si>
  <si>
    <t>Zim.St.SG Großaitingen</t>
  </si>
  <si>
    <t>SG Alpenrose Hiltenfingen</t>
  </si>
  <si>
    <t>SV Kleinaitingen</t>
  </si>
  <si>
    <t>Fortuna Klimmach</t>
  </si>
  <si>
    <t>SG Klosterlechfeld</t>
  </si>
  <si>
    <t>Hubertus Konradshofen</t>
  </si>
  <si>
    <t>Jungschützenverein Kreuzanger</t>
  </si>
  <si>
    <t>Hubertus Langenneufnach</t>
  </si>
  <si>
    <t>Hubertus Langerringen e. V.</t>
  </si>
  <si>
    <t>Zim.St.SG I Langerringen</t>
  </si>
  <si>
    <t>Enzian Leuthau</t>
  </si>
  <si>
    <t>SV Mittelstetten</t>
  </si>
  <si>
    <t>SG Obermeitingen</t>
  </si>
  <si>
    <t>Auerhahn Reinhartshausen</t>
  </si>
  <si>
    <t>Waldfrieden Reinhartshofen</t>
  </si>
  <si>
    <t>SG Schwabegg</t>
  </si>
  <si>
    <t>Kgl.priv.FSG Schwabmünchen</t>
  </si>
  <si>
    <t>Tell Tronetshofen-Willmatshofen</t>
  </si>
  <si>
    <t>SG 1880 Untermeitingen</t>
  </si>
  <si>
    <t>Edelweiß Bobingen</t>
  </si>
  <si>
    <t>Alpengruß Habertsweiler</t>
  </si>
  <si>
    <t>Hubertus Oberottmarshausen</t>
  </si>
  <si>
    <t>Schloßbergschützen Scherstetten</t>
  </si>
  <si>
    <t>SV Hubertus Siegertshofen 1953 e.V.</t>
  </si>
  <si>
    <t>Brunnenschützen Königsbrunn e.V.</t>
  </si>
  <si>
    <t>TSV Schwabmünchen 1863 e.V. Bogensport</t>
  </si>
  <si>
    <t>Polizei-SV Königsbrunn</t>
  </si>
  <si>
    <t>Altschützen Mickhausen</t>
  </si>
  <si>
    <t>SV Gemütlichkeit Walkertshofen</t>
  </si>
  <si>
    <t>Böllergruppe Langerringen e.V.</t>
  </si>
  <si>
    <t>Schützengesellschaft Graben e.V.</t>
  </si>
  <si>
    <t>ASV Hiltenfingen 1947 e.V.</t>
  </si>
  <si>
    <t>Edelweiß Arlesried</t>
  </si>
  <si>
    <t>Hubertus Boos</t>
  </si>
  <si>
    <t>SV Buxheim</t>
  </si>
  <si>
    <t>Eichenlaub Daxberg</t>
  </si>
  <si>
    <t>SV 1924 Dickenreishausen</t>
  </si>
  <si>
    <t>SV Egg</t>
  </si>
  <si>
    <t>Eichenlaub Eisenburg</t>
  </si>
  <si>
    <t>SV Erkheim 1876</t>
  </si>
  <si>
    <t>SV Fellheim 1882</t>
  </si>
  <si>
    <t>SV Alpenrose Buxach-Hart e.V.</t>
  </si>
  <si>
    <t>Kgl.priv.SG Grönenbach</t>
  </si>
  <si>
    <t>SV Günz 1922</t>
  </si>
  <si>
    <t>Hubertus Günz</t>
  </si>
  <si>
    <t>Alpenrose Heimertingen</t>
  </si>
  <si>
    <t>SV Illerbeuren</t>
  </si>
  <si>
    <t>SV Ittelsburg 1903</t>
  </si>
  <si>
    <t>SV Kronburg</t>
  </si>
  <si>
    <t>SG Lachen-Herbishofen</t>
  </si>
  <si>
    <t>Eichenlaub Lauben</t>
  </si>
  <si>
    <t>Schützengilde Legau</t>
  </si>
  <si>
    <t>SV Eichenlaub Maria Steinbach</t>
  </si>
  <si>
    <t>Almenrausch Memmingen</t>
  </si>
  <si>
    <t>Altvater Memmingen</t>
  </si>
  <si>
    <t>ESV Memmingen</t>
  </si>
  <si>
    <t>Kgl.priv.FSG Memmingen</t>
  </si>
  <si>
    <t>Wettkampfschützen Gau Memmingen e.V.</t>
  </si>
  <si>
    <t>SV Memmingerberg</t>
  </si>
  <si>
    <t>LwSSV Memmingerberg</t>
  </si>
  <si>
    <t>ZSG Niederrieden</t>
  </si>
  <si>
    <t>Illertal Oberopfingen</t>
  </si>
  <si>
    <t>SG Pless 1904</t>
  </si>
  <si>
    <t>Memminger BSV</t>
  </si>
  <si>
    <t>SV Schwaighausen</t>
  </si>
  <si>
    <t>SV Steinheim</t>
  </si>
  <si>
    <t>Edelweiß Trunkelsberg</t>
  </si>
  <si>
    <t xml:space="preserve">SV Hubertus Ungerhausen e.V. </t>
  </si>
  <si>
    <t>Edelweiß Westerheim</t>
  </si>
  <si>
    <t>SV Wolfertschwenden</t>
  </si>
  <si>
    <t>SV Woringen</t>
  </si>
  <si>
    <t>SG Zell</t>
  </si>
  <si>
    <t>Histor. FS Memmingen</t>
  </si>
  <si>
    <t>Illertaler Schützen-Jäger e.V.</t>
  </si>
  <si>
    <t>SV "Riednelke" Benningen</t>
  </si>
  <si>
    <t>SV Adler Altensteig e.V.</t>
  </si>
  <si>
    <t>Schützenges. Apfeltrach e.V.</t>
  </si>
  <si>
    <t>SV Frohsinn Bayersried e.V.</t>
  </si>
  <si>
    <t>SV 1907 Bedernau e.V.</t>
  </si>
  <si>
    <t>Adlersch. Breitenbrunn e.V.</t>
  </si>
  <si>
    <t>Hubertus Bronnen</t>
  </si>
  <si>
    <t>Kgl.priv. SG Dirlewang 1868</t>
  </si>
  <si>
    <t>Schützenv. Egelhofen</t>
  </si>
  <si>
    <t>SV "Hochfürst" Erisried</t>
  </si>
  <si>
    <t>Alpenrose Hasberg</t>
  </si>
  <si>
    <t>SV 1908 Enzian Hausen</t>
  </si>
  <si>
    <t>Bogensportverein Pfaffenhausen e.V.</t>
  </si>
  <si>
    <t>SV Köngetried-Saulengrain</t>
  </si>
  <si>
    <t>SV Boschh. Loppenhausen</t>
  </si>
  <si>
    <t>Frohsinn 1895 Mindelau</t>
  </si>
  <si>
    <t>Kgl.priv.FSG Mindelheim Frundsberg 1523</t>
  </si>
  <si>
    <t>Hubertus Mussenhausen</t>
  </si>
  <si>
    <t>Edelweiß Nassenbeuren</t>
  </si>
  <si>
    <t>Kgl.priv.Nassenbeuren</t>
  </si>
  <si>
    <t>SG Oberauerbach</t>
  </si>
  <si>
    <t>Heideröslein Oberegg</t>
  </si>
  <si>
    <t>SV Oberkammlach</t>
  </si>
  <si>
    <t>Hubertus Oberrieden</t>
  </si>
  <si>
    <t>SV 1848 Pfaffenhausen</t>
  </si>
  <si>
    <t>"Edelweiß" Salgen 1900 e.V.</t>
  </si>
  <si>
    <t>Frohsinn Schöneberg</t>
  </si>
  <si>
    <t>Diana Stetten</t>
  </si>
  <si>
    <t>Hubertus Unterauerbach</t>
  </si>
  <si>
    <t>Heiterkeit Unteregg</t>
  </si>
  <si>
    <t>Frohsinn Unterkammlach</t>
  </si>
  <si>
    <t>SG Unterrieden</t>
  </si>
  <si>
    <t>SSV 1928 Weilbach e.V.</t>
  </si>
  <si>
    <t>SV Westernach</t>
  </si>
  <si>
    <t>ASG Fähnlein Rechberg Mindelheim</t>
  </si>
  <si>
    <t>TSV 1861 Bogen Mindelheim</t>
  </si>
  <si>
    <t>SV Aach</t>
  </si>
  <si>
    <t>SV Akams</t>
  </si>
  <si>
    <t>SV Altstädten 1892 e.V.</t>
  </si>
  <si>
    <t>SV Au-Thalhofen</t>
  </si>
  <si>
    <t>SG Fluhenstein</t>
  </si>
  <si>
    <t>Kgl. Priv. SG Blaichach</t>
  </si>
  <si>
    <t>SV Bolsterlang</t>
  </si>
  <si>
    <t>SV Bühl a.Alpsee</t>
  </si>
  <si>
    <t>SG Burgberg e. V.</t>
  </si>
  <si>
    <t>SV Bergstätte Diepolz</t>
  </si>
  <si>
    <t>SV Eckarts 1924 e. V.</t>
  </si>
  <si>
    <t>SV Fischen 1878</t>
  </si>
  <si>
    <t>Böllerschützen Fischen e.V.</t>
  </si>
  <si>
    <t>Kgl. Priv. SG Hindelang</t>
  </si>
  <si>
    <t>SG Hinterstein</t>
  </si>
  <si>
    <t>Kgl.priv. SG Immenstadt</t>
  </si>
  <si>
    <t>SV Kranzegg e. V.</t>
  </si>
  <si>
    <t>SV Langenwang</t>
  </si>
  <si>
    <t>Vereinigte SG Missen</t>
  </si>
  <si>
    <t>Blockh. Niedersonthofen</t>
  </si>
  <si>
    <t>SG Obermaiselstein 1883</t>
  </si>
  <si>
    <t>SV Oberstaufen</t>
  </si>
  <si>
    <t>Kgl. priv. SG Oberstdorf</t>
  </si>
  <si>
    <t>SV Ofterschwang</t>
  </si>
  <si>
    <t>Fürstliche Schützenges. Rohrmoos</t>
  </si>
  <si>
    <t>SV Rauhenzell e. V.</t>
  </si>
  <si>
    <t>SV Rettenberg</t>
  </si>
  <si>
    <t>SG Rieden e. V.</t>
  </si>
  <si>
    <t>Kgl.priv. SG 1500 Sonthofen</t>
  </si>
  <si>
    <t>SV Schöllang 1889 e. V.</t>
  </si>
  <si>
    <t>D'Laubenberger Stein</t>
  </si>
  <si>
    <t>SV Konstanzer-Tal e.V.</t>
  </si>
  <si>
    <t>SV Tiefenbach</t>
  </si>
  <si>
    <t>SV Untermaiselstein e. V.</t>
  </si>
  <si>
    <t>SV Vorderburg 1878 e. V.</t>
  </si>
  <si>
    <t>Kgl. priv. SG Wertach</t>
  </si>
  <si>
    <t>SV Zaumberg 1909 e. V.</t>
  </si>
  <si>
    <t>SG Rottachberg e.V.</t>
  </si>
  <si>
    <t>SV Seifen 1904</t>
  </si>
  <si>
    <t>SG Unterjoch 1874 e. V.</t>
  </si>
  <si>
    <t>SV 79 Tiefenbach Bogen</t>
  </si>
  <si>
    <t>SV Stillachtal</t>
  </si>
  <si>
    <t>SV Nagelfluh Steibis</t>
  </si>
  <si>
    <t>Oberallgäuer Gauschützen</t>
  </si>
  <si>
    <t>Vereinigte Böllerschützen Eisenberg e.V.</t>
  </si>
  <si>
    <t>SV Buching-Berghof e.V.</t>
  </si>
  <si>
    <t>Freyberg-Eisenberg-Zell</t>
  </si>
  <si>
    <t>Kgl.priv.FSG Füssen</t>
  </si>
  <si>
    <t>St.Ulrich Seeg</t>
  </si>
  <si>
    <t>Burg Hopfen</t>
  </si>
  <si>
    <t>Hubertus Hopferau</t>
  </si>
  <si>
    <t>Vereinigte SG Lechbruck</t>
  </si>
  <si>
    <t>Edelweiß Nesselwang</t>
  </si>
  <si>
    <t>SV Jägermeister Osterreinen</t>
  </si>
  <si>
    <t>Kgl.priv.FSG Pfronten</t>
  </si>
  <si>
    <t>SV 1875 Roßhaupten</t>
  </si>
  <si>
    <t>Rückholz</t>
  </si>
  <si>
    <t>Vereinigte SG Schwangau</t>
  </si>
  <si>
    <t>Vereinigte Schützen Trauchgau e.V.</t>
  </si>
  <si>
    <t>1.Füssener Böllerschützenvereinigung e.V</t>
  </si>
  <si>
    <t>SG Weissensee</t>
  </si>
  <si>
    <t>Schießsportgruppe Füssen</t>
  </si>
  <si>
    <t>Sportschützen Ostallgäu</t>
  </si>
  <si>
    <t>Edelweiß Attenhausen</t>
  </si>
  <si>
    <t>Schützenverein Böhen</t>
  </si>
  <si>
    <t>Schützenv. Dietratried</t>
  </si>
  <si>
    <t>SV "Günztal" Eldern</t>
  </si>
  <si>
    <t>Alpenrose Engetried</t>
  </si>
  <si>
    <t>Edelweiß Frechenrieden</t>
  </si>
  <si>
    <t>Bavaria Hawangen</t>
  </si>
  <si>
    <t>Schützenverein Karlins e. V.</t>
  </si>
  <si>
    <t>SV "Enzian" Kuttern</t>
  </si>
  <si>
    <t>Günztaler Mkt.Rettenbach</t>
  </si>
  <si>
    <t>Schützenv. Niederdorf</t>
  </si>
  <si>
    <t>Schützenverein Ollarzried</t>
  </si>
  <si>
    <t>Vereinigte SG Ottobeuren</t>
  </si>
  <si>
    <t>Schützenlust Sontheim</t>
  </si>
  <si>
    <t>Edelweiß Schlegelsberg</t>
  </si>
  <si>
    <t>Wettkampfschützen Gau Ottobeuren e.V.</t>
  </si>
  <si>
    <t>Hubertus Wineden</t>
  </si>
  <si>
    <t>Immergrün Wolferts</t>
  </si>
  <si>
    <t>Schützenges. 1900 Alerheim</t>
  </si>
  <si>
    <t>Altschützen Amerdingen</t>
  </si>
  <si>
    <t>SV Glück-Auf Appetshofen-Lierheim e.V.</t>
  </si>
  <si>
    <t>Grenzschützen Aufhausen</t>
  </si>
  <si>
    <t>Wörnitzgrund Auhausen</t>
  </si>
  <si>
    <t>Goldbachschützen Baldingen</t>
  </si>
  <si>
    <t>SV Germania Balgheim</t>
  </si>
  <si>
    <t>SV Auerhahn Belzheim</t>
  </si>
  <si>
    <t>Schützengilde Bollstadt</t>
  </si>
  <si>
    <t>Heideschützen Bühl im Ries</t>
  </si>
  <si>
    <t>SG Hubertus Deiningen</t>
  </si>
  <si>
    <t>Förderverein Edelweiß Minderoffingen</t>
  </si>
  <si>
    <t>Junglandbund Dürrenzimmern e. V.</t>
  </si>
  <si>
    <t>SV Hubertus Ehingen e.V.</t>
  </si>
  <si>
    <t>Egerschützen Enkingen</t>
  </si>
  <si>
    <t>Enzian Forheim e.V.</t>
  </si>
  <si>
    <t>FV d. Karolinger-Schützen Hohenaltheim</t>
  </si>
  <si>
    <t>Goldberg Goldburghausen</t>
  </si>
  <si>
    <t>Germania Großelfingen</t>
  </si>
  <si>
    <t>Hubertus Großsorheim</t>
  </si>
  <si>
    <t>Wittelsbach Hainsfarth</t>
  </si>
  <si>
    <t>Schützengilde Hausen-Seglohe</t>
  </si>
  <si>
    <t>Adlerberg Herkheim</t>
  </si>
  <si>
    <t>Edelweiß Heroldingen e.V.</t>
  </si>
  <si>
    <t>Almenrausch Hochaltingen</t>
  </si>
  <si>
    <t>Korolinger-Schützen Hohenaltheim</t>
  </si>
  <si>
    <t>SG 1928 Kleinerdlingen-Holheim</t>
  </si>
  <si>
    <t>Edelweiß Kleinsorheim</t>
  </si>
  <si>
    <t>SV "Hubertus" Kösingen e.V.</t>
  </si>
  <si>
    <t>St.Michael Löpsingen</t>
  </si>
  <si>
    <t>St.Sebastian Maihingen</t>
  </si>
  <si>
    <t>SV Bavaria Megesheim e.V.</t>
  </si>
  <si>
    <t>Edelweiß Minderoffingen</t>
  </si>
  <si>
    <t>Rosenau Mönchsdeggingen</t>
  </si>
  <si>
    <t>St. Georg Möttingen e.V.</t>
  </si>
  <si>
    <t>Lohengrin Munningen</t>
  </si>
  <si>
    <t>Schützengilde Nähermemmingen</t>
  </si>
  <si>
    <t>ESV Nördlingen e.V.</t>
  </si>
  <si>
    <t>Priv.SG 1399 Nördlingen</t>
  </si>
  <si>
    <t>Tell Nördlingen e.V.</t>
  </si>
  <si>
    <t>Eichenlaub Oberringingen</t>
  </si>
  <si>
    <t>Kgl. Priv. HSG 1445 Oettingen</t>
  </si>
  <si>
    <t>Germania Pfäfflingen</t>
  </si>
  <si>
    <t>Edelweiß Rohrbach</t>
  </si>
  <si>
    <t>Keilerschützen Schweindorf</t>
  </si>
  <si>
    <t>Wurfscheiben-Club Amerdingen e.V.</t>
  </si>
  <si>
    <t>Rieser Sportschützenverein e.V.</t>
  </si>
  <si>
    <t>Bavaria Wallerstein e.V.</t>
  </si>
  <si>
    <t>Wörnitzschützen Wechingen e.V.</t>
  </si>
  <si>
    <t>SV St. Martin Utzmemmingen e.V.</t>
  </si>
  <si>
    <t>Eintracht Ziswingen</t>
  </si>
  <si>
    <t>Albuchschützen Schmähingen e.V.</t>
  </si>
  <si>
    <t>Burgschützen Steinhart</t>
  </si>
  <si>
    <t>Niederhaussch. Hürnheim</t>
  </si>
  <si>
    <t>Schützengilde Schopflohe</t>
  </si>
  <si>
    <t>Schieß-Cl.Graf v.Stauffenberg Amerdingen</t>
  </si>
  <si>
    <t>Rohrachtal Polsingen e.V.</t>
  </si>
  <si>
    <t>St.Ulrich Marktoffingen</t>
  </si>
  <si>
    <t>TSV Abt.KK 1926 Mönchsdeggingen</t>
  </si>
  <si>
    <t>Hubertus e.V. Fremdingen</t>
  </si>
  <si>
    <t>SV Lehmingen-Dornstadt</t>
  </si>
  <si>
    <t>SV Attenhofen</t>
  </si>
  <si>
    <t>SV Tell Balmertshofen-Biberberg</t>
  </si>
  <si>
    <t>Hubertus Beuren</t>
  </si>
  <si>
    <t>SV Biberach</t>
  </si>
  <si>
    <t>SV Biberachzell</t>
  </si>
  <si>
    <t>Hubertus Bubenhausen</t>
  </si>
  <si>
    <t>SV 1883 Buch</t>
  </si>
  <si>
    <t>SV Emershofen</t>
  </si>
  <si>
    <t>SV Erbishofen</t>
  </si>
  <si>
    <t>SV Gannertshofen</t>
  </si>
  <si>
    <t>Pfeil Grafertshofen</t>
  </si>
  <si>
    <t>Der Bundschuh Hetschwang</t>
  </si>
  <si>
    <t>Adler Hittistetten-Witzighausen e.V.</t>
  </si>
  <si>
    <t>Tell Ingstetten</t>
  </si>
  <si>
    <t>SV Kadeltshofen</t>
  </si>
  <si>
    <t>Niederhausen</t>
  </si>
  <si>
    <t>Hubertus 1883 Obenhausen</t>
  </si>
  <si>
    <t>SV Oberhausen</t>
  </si>
  <si>
    <t>SV Ober-Unterreichenbach</t>
  </si>
  <si>
    <t>Tell Rennertshofen-Nordholz</t>
  </si>
  <si>
    <t>SV Roggenburg</t>
  </si>
  <si>
    <t>Hubertus Schießen</t>
  </si>
  <si>
    <t>Hubertus Unterroth</t>
  </si>
  <si>
    <t>SV Wallenhausen</t>
  </si>
  <si>
    <t>Kgl.priv.SG 1497 Weißenhorn</t>
  </si>
  <si>
    <t>Hubertus Wullenstetten</t>
  </si>
  <si>
    <t>Schützenlust Amberg</t>
  </si>
  <si>
    <t>Kgl.priv.SG Bad Wörishofen</t>
  </si>
  <si>
    <t>Kgl.priv.FSG Buchloe</t>
  </si>
  <si>
    <t>Edelweiß Derndorf</t>
  </si>
  <si>
    <t>Schützenlust 1907 Dillishausen</t>
  </si>
  <si>
    <t>SV Dorschhausen</t>
  </si>
  <si>
    <t>Thannegk Eppishausen</t>
  </si>
  <si>
    <t>Rechberg-Rothenlöwen Ettringen</t>
  </si>
  <si>
    <t>Immergrün Haselbach</t>
  </si>
  <si>
    <t>Schützenlust Honsolgen</t>
  </si>
  <si>
    <t>SV Irsingen</t>
  </si>
  <si>
    <t>SSV 1886 Kirchdorf</t>
  </si>
  <si>
    <t>Fürstl.Fugger'sche SG Kirchheim</t>
  </si>
  <si>
    <t>Hubertus Lamerdingen</t>
  </si>
  <si>
    <t>SV Lindenberg</t>
  </si>
  <si>
    <t>SV Gemütlichk.der Waldler Markt Wald</t>
  </si>
  <si>
    <t>Edelweiß Mattsies</t>
  </si>
  <si>
    <t>SV Frisch-Auf Mittelneufnach</t>
  </si>
  <si>
    <t>SV Weitblick Mörgen</t>
  </si>
  <si>
    <t>Ver.SG Frohsinn-Edelweiß Oberneufnach</t>
  </si>
  <si>
    <t>Freischütz Immelstetten</t>
  </si>
  <si>
    <t>St. Georg Siebnach</t>
  </si>
  <si>
    <t>Alpenrose Könghausen</t>
  </si>
  <si>
    <t>"Alpenrose" Tiefenried</t>
  </si>
  <si>
    <t>SV Schützenlust Schlingen</t>
  </si>
  <si>
    <t>Wertachtal Stockheim</t>
  </si>
  <si>
    <t>SV Traunried</t>
  </si>
  <si>
    <t>E.S.V. Türkheim Bhf. e.V.</t>
  </si>
  <si>
    <t>Priv.SG Türkheim-Markt</t>
  </si>
  <si>
    <t>Angelbergschützen Tussenhausen</t>
  </si>
  <si>
    <t>SG 1882 Rammingen</t>
  </si>
  <si>
    <t>SV 1883 Wiedergeltingen</t>
  </si>
  <si>
    <t>SV Edelweiß Zaisertshofen</t>
  </si>
  <si>
    <t>Schützenver.Burlafingen e.V.</t>
  </si>
  <si>
    <t>Sch.Verein Finningen</t>
  </si>
  <si>
    <t>Schützenverein Holzheim 1904 e.V.</t>
  </si>
  <si>
    <t>Sch.V."TELL"Holzschwang e.V.</t>
  </si>
  <si>
    <t>Schützenvereinigung Nersingen-Leibi e.V.</t>
  </si>
  <si>
    <t>Schützenv. Oberfahlheim</t>
  </si>
  <si>
    <t>Schützenv. Pfaffenhofen e.V.</t>
  </si>
  <si>
    <t>SchV.Reutti-Jedelhausen</t>
  </si>
  <si>
    <t>S.V. Roth-Berg e.V.</t>
  </si>
  <si>
    <t>Schützenges. Steinheim 1910 e.V.</t>
  </si>
  <si>
    <t>Schützenverein Strass  e.V.</t>
  </si>
  <si>
    <t>Schützengesellschaft Unterelchingen e.V.</t>
  </si>
  <si>
    <t>SV Gut Ziel Unterfahlheim e.V.</t>
  </si>
  <si>
    <t>SV Diana e.V. Senden/Ay</t>
  </si>
  <si>
    <t>SV Schützenlust Gerlenhofen e.V.</t>
  </si>
  <si>
    <t>Kgl. priv. SG 1870 Neu-Ulm</t>
  </si>
  <si>
    <t>SV 1927 e.V. Pfuhl</t>
  </si>
  <si>
    <t>SV Tagolf e.V. Thalfingen</t>
  </si>
  <si>
    <t>Sportschützen Aufheim</t>
  </si>
  <si>
    <t>Donauschützen Neu-Ulm</t>
  </si>
  <si>
    <t>SKF Sportschützen Ulm</t>
  </si>
  <si>
    <t>Gemütlichkeit Allmannshofen</t>
  </si>
  <si>
    <t>Edelweiß Asbach</t>
  </si>
  <si>
    <t>Bavaria Baiershofen</t>
  </si>
  <si>
    <t>Gemütlichkeit Biberbach</t>
  </si>
  <si>
    <t>Frohsinn Binswangen e.V.</t>
  </si>
  <si>
    <t>Adlerhorst Blankenburg e.V.</t>
  </si>
  <si>
    <t>Ritterburg Bocksberg</t>
  </si>
  <si>
    <t>Grüner Baum Buttenwiesen</t>
  </si>
  <si>
    <t>Tell Ehingen</t>
  </si>
  <si>
    <t>Waldeslust Eisenbrechtshofen</t>
  </si>
  <si>
    <t>Alpenrose Emersacker</t>
  </si>
  <si>
    <t>Andreas Hofer Eppishofen</t>
  </si>
  <si>
    <t>Unter Uns Erlingen</t>
  </si>
  <si>
    <t>Eustachius Frauenstetten</t>
  </si>
  <si>
    <t>Gemütlichkeit Geratshofen</t>
  </si>
  <si>
    <t>Gemütlichkeit Gottmannshofen</t>
  </si>
  <si>
    <t>Alpenrose Hausen e.V.</t>
  </si>
  <si>
    <t>Ganghofer Hegnenbach</t>
  </si>
  <si>
    <t>Lechtal Herbertshofen</t>
  </si>
  <si>
    <t>Tirol Hettlingen</t>
  </si>
  <si>
    <t>König Ludwig Hirschbach-Possenried</t>
  </si>
  <si>
    <t>Frohsinn Hohenreichen</t>
  </si>
  <si>
    <t>Bergschützen Kühlenthal</t>
  </si>
  <si>
    <t>Gemütlichkeit Langenreichen</t>
  </si>
  <si>
    <t>Hallodri Laugna 1888 e.V.</t>
  </si>
  <si>
    <t>Tell Lauterbach e.V.</t>
  </si>
  <si>
    <t>Burgschützen Markt</t>
  </si>
  <si>
    <t>Edelweiß Meitingen e.V.</t>
  </si>
  <si>
    <t>Waldeslust Oberthürheim</t>
  </si>
  <si>
    <t>"Hubertus" Ostendorf</t>
  </si>
  <si>
    <t>Hubertus Pfaffenhofen</t>
  </si>
  <si>
    <t>Jägerblut Prettelshofen</t>
  </si>
  <si>
    <t>Tirol Riedsend</t>
  </si>
  <si>
    <t>Ritter Kunz Rischgau</t>
  </si>
  <si>
    <t>Tell Roggden</t>
  </si>
  <si>
    <t>Gemütlichkeit Sontheim</t>
  </si>
  <si>
    <t>Immergrün Unterschöneberg</t>
  </si>
  <si>
    <t>Hubertus Unterthürheim</t>
  </si>
  <si>
    <t>Eintracht Villenbach</t>
  </si>
  <si>
    <t>Frohsinn Wengen</t>
  </si>
  <si>
    <t>Feuerschützen Wertingen</t>
  </si>
  <si>
    <t>Hallodri Wertingen</t>
  </si>
  <si>
    <t>"Tell" Westendorf e.V.</t>
  </si>
  <si>
    <t>Immergrün Wörleschwang</t>
  </si>
  <si>
    <t>Falkenhorst Wortelstetten</t>
  </si>
  <si>
    <t>Diana Zusamaltheim</t>
  </si>
  <si>
    <t>Eichenlaub Zusamzell</t>
  </si>
  <si>
    <t>SV Ebratshofen</t>
  </si>
  <si>
    <t>SV Ellhofen</t>
  </si>
  <si>
    <t>SV Gestratz</t>
  </si>
  <si>
    <t>SV Grünenbach-Schönau</t>
  </si>
  <si>
    <t>SV Hege e. V.</t>
  </si>
  <si>
    <t>SV Heimenkirch</t>
  </si>
  <si>
    <t>Kgl. priv. SG Hergensweiler</t>
  </si>
  <si>
    <t>SV Eintracht Hoyren</t>
  </si>
  <si>
    <t>ESV Lindau</t>
  </si>
  <si>
    <t>Kgl. priv. SG Lindau</t>
  </si>
  <si>
    <t>Kgl. priv. SG Lindenberg</t>
  </si>
  <si>
    <t>SV Maierhöfen-Riedholz</t>
  </si>
  <si>
    <t>SG Maria Thann</t>
  </si>
  <si>
    <t>SV Mittelhofen</t>
  </si>
  <si>
    <t>SG Niederstaufen</t>
  </si>
  <si>
    <t>SV Genhofen</t>
  </si>
  <si>
    <t>SV Nonnenhorn</t>
  </si>
  <si>
    <t>Kgl. priv. SG Oberreute</t>
  </si>
  <si>
    <t>SV Oberthalhofen</t>
  </si>
  <si>
    <t>SV Opfenbach</t>
  </si>
  <si>
    <t>SV Riedhirsch</t>
  </si>
  <si>
    <t>Kgl. priv. SG Röthenbach</t>
  </si>
  <si>
    <t>SV Sigmarszell</t>
  </si>
  <si>
    <t>SV Simmerberg</t>
  </si>
  <si>
    <t>SV Scheffau</t>
  </si>
  <si>
    <t>Kgl. priv. SG Scheidegg</t>
  </si>
  <si>
    <t>Kgl. priv. SG Weiler</t>
  </si>
  <si>
    <t>SG Wohmbrechts</t>
  </si>
  <si>
    <t>SV Weißensberg</t>
  </si>
  <si>
    <t>Lindenberger Bogenschützen</t>
  </si>
  <si>
    <t>Verein d.Jagd-u.Sportschützen e.V.</t>
  </si>
  <si>
    <t>Böllersch. d. Schützengilde Deuchelried</t>
  </si>
  <si>
    <t>Sportschützen Westallgäu</t>
  </si>
  <si>
    <t>Förderverein SV Heimenkirch e.V.</t>
  </si>
  <si>
    <t>Freie Bogenschützen Bodolz</t>
  </si>
  <si>
    <t>Michaela Gestle</t>
  </si>
  <si>
    <t>Geb.-Datum</t>
  </si>
  <si>
    <t>Passnummer</t>
  </si>
  <si>
    <t>Anschrift</t>
  </si>
  <si>
    <t>PLZ</t>
  </si>
  <si>
    <t>Ort</t>
  </si>
  <si>
    <t>e-Mail-Adresse</t>
  </si>
  <si>
    <t>Nur die weiss unterlegten Felder können beschrieben werden. 
Die Vereinsnummer und der Vereinsname müssen aus dem Auswahlliste ausgewählt werden wenn ein Gau ausgewählte worden ist. 
Klicken Sie dazu in die entsprechende Zelle und dann auf das Pfeilsymbol. 
Nur wenn eine Vereinsnummer ausgewählt wurde, wird das Mannschaftergebnis erfaßt.</t>
  </si>
  <si>
    <t xml:space="preserve">Die Teilnahme beschränkt sich auf Jungschützen der Schülerklasse, die dem BSSB gemeldet sind. </t>
  </si>
  <si>
    <t xml:space="preserve">Die teilnehmenden Schüler bestreiten diesen Wettkampf auf der Basis des Meisterschaftsstartrechtes. </t>
  </si>
  <si>
    <t xml:space="preserve">Eine Vereinsmannschaft besteht aus zwei Schülern. </t>
  </si>
  <si>
    <t xml:space="preserve">Die Mannschaft kann für jeden Durchgang geändert werden. </t>
  </si>
  <si>
    <t xml:space="preserve">Nur ein Durchgang ist auf Gauebene zu schießen. </t>
  </si>
  <si>
    <t>Jeder Verein kann mit beliebig vielen Mannschaften starten.</t>
  </si>
  <si>
    <t>Platz</t>
  </si>
  <si>
    <t>Shooty Cup</t>
  </si>
  <si>
    <t xml:space="preserve">Luftgewehr </t>
  </si>
  <si>
    <t>Verein</t>
  </si>
  <si>
    <t>Schütze 1</t>
  </si>
  <si>
    <t>Schütze 2</t>
  </si>
  <si>
    <t>Ringe</t>
  </si>
  <si>
    <t xml:space="preserve">Luftpistole </t>
  </si>
  <si>
    <t>Jugendleiter(in)</t>
  </si>
  <si>
    <t>Vereinsnr.</t>
  </si>
  <si>
    <t>Name (Schütze 1)</t>
  </si>
  <si>
    <t>Geb. Datum</t>
  </si>
  <si>
    <t>Ausweis-Nr.</t>
  </si>
  <si>
    <t>S1</t>
  </si>
  <si>
    <t>S2</t>
  </si>
  <si>
    <t>Summe</t>
  </si>
  <si>
    <t>Name (Schütze 2)</t>
  </si>
  <si>
    <t>Name Jugendleiter</t>
  </si>
  <si>
    <t>LG</t>
  </si>
  <si>
    <t xml:space="preserve"> Vorname</t>
  </si>
  <si>
    <t>Name</t>
  </si>
  <si>
    <t>LP</t>
  </si>
  <si>
    <t>Gau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</si>
</sst>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numFmts>
  <fonts count="18" x14ac:knownFonts="1">
    <font>
      <sz val="10"/>
      <name val="Arial"/>
    </font>
    <font>
      <sz val="10"/>
      <name val="Arial"/>
      <family val="2"/>
    </font>
    <font>
      <sz val="8"/>
      <name val="Arial"/>
      <family val="2"/>
    </font>
    <font>
      <b/>
      <sz val="8"/>
      <name val="Arial"/>
      <family val="2"/>
    </font>
    <font>
      <sz val="12"/>
      <name val="Arial"/>
      <family val="2"/>
    </font>
    <font>
      <b/>
      <sz val="12"/>
      <name val="Arial"/>
      <family val="2"/>
    </font>
    <font>
      <u/>
      <sz val="10"/>
      <color indexed="12"/>
      <name val="Arial"/>
      <family val="2"/>
    </font>
    <font>
      <b/>
      <sz val="10"/>
      <name val="Arial"/>
      <family val="2"/>
    </font>
    <font>
      <sz val="12"/>
      <color rgb="FF0000FF"/>
      <name val="Arial"/>
      <family val="2"/>
    </font>
    <font>
      <b/>
      <sz val="24"/>
      <name val="Arial"/>
      <family val="2"/>
    </font>
    <font>
      <sz val="26"/>
      <name val="Arial"/>
      <family val="2"/>
    </font>
    <font>
      <b/>
      <sz val="22"/>
      <name val="Arial"/>
      <family val="2"/>
    </font>
    <font>
      <sz val="16"/>
      <name val="Arial"/>
      <family val="2"/>
    </font>
    <font>
      <b/>
      <sz val="16"/>
      <name val="Arial"/>
      <family val="2"/>
    </font>
    <font>
      <b/>
      <sz val="14"/>
      <name val="Arial"/>
      <family val="2"/>
    </font>
    <font>
      <b/>
      <sz val="10"/>
      <color theme="1"/>
      <name val="Calibri"/>
      <family val="2"/>
      <scheme val="minor"/>
    </font>
    <font>
      <sz val="8"/>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59">
    <xf numFmtId="0" fontId="0" fillId="0" borderId="0" xfId="0"/>
    <xf numFmtId="0" fontId="4" fillId="0" borderId="0" xfId="0" applyFont="1"/>
    <xf numFmtId="0" fontId="1" fillId="0" borderId="0" xfId="0" applyFont="1"/>
    <xf numFmtId="0" fontId="5" fillId="0" borderId="0" xfId="0" applyFont="1" applyAlignment="1">
      <alignment horizontal="right"/>
    </xf>
    <xf numFmtId="0" fontId="5" fillId="0" borderId="0" xfId="0" applyFont="1" applyAlignment="1">
      <alignment horizontal="center"/>
    </xf>
    <xf numFmtId="0" fontId="5" fillId="0" borderId="0" xfId="0" applyFont="1" applyAlignment="1">
      <alignment horizontal="left"/>
    </xf>
    <xf numFmtId="0" fontId="5" fillId="0" borderId="0" xfId="0" applyFont="1"/>
    <xf numFmtId="0" fontId="4"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3" fillId="0" borderId="0" xfId="0" applyFont="1" applyAlignment="1">
      <alignment shrinkToFit="1"/>
    </xf>
    <xf numFmtId="0" fontId="2" fillId="0" borderId="0" xfId="0" applyFont="1"/>
    <xf numFmtId="0" fontId="10" fillId="0" borderId="0" xfId="0" applyFont="1" applyAlignment="1">
      <alignment horizontal="center"/>
    </xf>
    <xf numFmtId="0" fontId="4" fillId="0" borderId="0" xfId="0" applyFont="1" applyAlignment="1">
      <alignment horizontal="justify" wrapText="1"/>
    </xf>
    <xf numFmtId="164" fontId="9" fillId="0" borderId="0" xfId="0" applyNumberFormat="1" applyFont="1" applyAlignment="1">
      <alignment horizontal="right"/>
    </xf>
    <xf numFmtId="0" fontId="5" fillId="0" borderId="2" xfId="0" applyFont="1" applyBorder="1" applyAlignment="1">
      <alignment vertical="center" shrinkToFit="1"/>
    </xf>
    <xf numFmtId="0" fontId="5" fillId="0" borderId="2" xfId="0" applyFont="1" applyBorder="1" applyAlignment="1">
      <alignment horizontal="center"/>
    </xf>
    <xf numFmtId="0" fontId="7" fillId="0" borderId="2" xfId="0" applyFont="1" applyBorder="1" applyAlignment="1">
      <alignment horizontal="center" vertical="center" wrapText="1"/>
    </xf>
    <xf numFmtId="0" fontId="1" fillId="2" borderId="2" xfId="0" applyFont="1" applyFill="1" applyBorder="1" applyAlignment="1" applyProtection="1">
      <alignment shrinkToFit="1"/>
      <protection locked="0"/>
    </xf>
    <xf numFmtId="0" fontId="1" fillId="2" borderId="2" xfId="0" applyFont="1" applyFill="1" applyBorder="1" applyProtection="1">
      <protection locked="0"/>
    </xf>
    <xf numFmtId="0" fontId="1" fillId="0" borderId="2" xfId="0" applyFont="1" applyBorder="1"/>
    <xf numFmtId="0" fontId="6" fillId="0" borderId="0" xfId="1" applyAlignment="1" applyProtection="1"/>
    <xf numFmtId="0" fontId="4" fillId="0" borderId="0" xfId="0" applyFont="1" applyAlignment="1">
      <alignment wrapText="1"/>
    </xf>
    <xf numFmtId="0" fontId="4" fillId="0" borderId="0" xfId="0" applyFont="1" applyAlignment="1">
      <alignment vertical="center"/>
    </xf>
    <xf numFmtId="0" fontId="8" fillId="0" borderId="0" xfId="0" applyFont="1" applyAlignment="1">
      <alignment vertical="center" wrapText="1"/>
    </xf>
    <xf numFmtId="0" fontId="4" fillId="2" borderId="1" xfId="0" applyFont="1" applyFill="1" applyBorder="1" applyProtection="1">
      <protection locked="0"/>
    </xf>
    <xf numFmtId="14" fontId="0" fillId="0" borderId="0" xfId="0" applyNumberFormat="1"/>
    <xf numFmtId="14" fontId="1" fillId="2" borderId="2" xfId="0" applyNumberFormat="1" applyFont="1" applyFill="1" applyBorder="1" applyProtection="1">
      <protection locked="0"/>
    </xf>
    <xf numFmtId="0" fontId="12" fillId="0" borderId="0" xfId="0" applyFont="1"/>
    <xf numFmtId="0" fontId="5" fillId="3" borderId="0" xfId="0" applyFont="1" applyFill="1" applyAlignment="1">
      <alignment horizontal="center"/>
    </xf>
    <xf numFmtId="0" fontId="5" fillId="3" borderId="0" xfId="0" applyFont="1" applyFill="1"/>
    <xf numFmtId="0" fontId="4" fillId="3" borderId="0" xfId="0" applyFont="1" applyFill="1"/>
    <xf numFmtId="0" fontId="7" fillId="0" borderId="0" xfId="0" applyFont="1" applyAlignment="1">
      <alignment horizontal="center"/>
    </xf>
    <xf numFmtId="1" fontId="4" fillId="3" borderId="0" xfId="0" applyNumberFormat="1" applyFont="1" applyFill="1" applyAlignment="1">
      <alignment horizontal="center" shrinkToFit="1"/>
    </xf>
    <xf numFmtId="0" fontId="4" fillId="3" borderId="0" xfId="0" applyFont="1" applyFill="1" applyAlignment="1">
      <alignment shrinkToFit="1"/>
    </xf>
    <xf numFmtId="0" fontId="4" fillId="3" borderId="0" xfId="0" applyFont="1" applyFill="1" applyAlignment="1">
      <alignment horizontal="center" shrinkToFit="1"/>
    </xf>
    <xf numFmtId="0" fontId="5" fillId="0" borderId="2" xfId="0" applyFont="1" applyBorder="1" applyAlignment="1">
      <alignment horizontal="center" vertical="center" shrinkToFit="1"/>
    </xf>
    <xf numFmtId="0" fontId="15" fillId="4" borderId="0" xfId="0" applyFont="1" applyFill="1"/>
    <xf numFmtId="0" fontId="15" fillId="4" borderId="0" xfId="0" applyFont="1" applyFill="1" applyAlignment="1">
      <alignment horizontal="center"/>
    </xf>
    <xf numFmtId="0" fontId="15" fillId="0" borderId="0" xfId="0" applyFont="1"/>
    <xf numFmtId="0" fontId="16" fillId="0" borderId="0" xfId="0" applyFont="1" applyAlignment="1">
      <alignment horizontal="center" vertical="center"/>
    </xf>
    <xf numFmtId="0" fontId="0" fillId="0" borderId="0" xfId="0" applyAlignment="1">
      <alignment horizontal="center"/>
    </xf>
    <xf numFmtId="0" fontId="0" fillId="5" borderId="0" xfId="0" applyFill="1" applyAlignment="1">
      <alignment horizontal="center"/>
    </xf>
    <xf numFmtId="0" fontId="0" fillId="0" borderId="0" xfId="0" applyAlignment="1">
      <alignment horizontal="center" vertical="center"/>
    </xf>
    <xf numFmtId="0" fontId="17" fillId="5" borderId="0" xfId="0" applyFont="1" applyFill="1" applyAlignment="1">
      <alignment horizontal="center"/>
    </xf>
    <xf numFmtId="0" fontId="6" fillId="2" borderId="2" xfId="1" applyFill="1" applyBorder="1" applyAlignment="1" applyProtection="1">
      <alignment shrinkToFit="1"/>
      <protection locked="0"/>
    </xf>
    <xf numFmtId="0" fontId="1" fillId="2" borderId="2" xfId="0" applyFont="1" applyFill="1" applyBorder="1" applyAlignment="1" applyProtection="1">
      <alignment horizontal="left"/>
      <protection locked="0"/>
    </xf>
    <xf numFmtId="0" fontId="9" fillId="0" borderId="0" xfId="0" applyFont="1" applyAlignment="1" applyProtection="1">
      <alignment horizontal="left"/>
      <protection locked="0"/>
    </xf>
    <xf numFmtId="164" fontId="9" fillId="0" borderId="0" xfId="0" applyNumberFormat="1" applyFont="1" applyAlignment="1">
      <alignment horizontal="center"/>
    </xf>
    <xf numFmtId="0" fontId="5" fillId="0" borderId="2" xfId="0" applyFont="1" applyBorder="1" applyAlignment="1">
      <alignment horizontal="center" vertical="center" shrinkToFit="1"/>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11" fillId="0" borderId="0" xfId="0" applyFont="1" applyAlignment="1">
      <alignment horizontal="center" wrapText="1"/>
    </xf>
    <xf numFmtId="0" fontId="4" fillId="0" borderId="0" xfId="0" applyFont="1" applyAlignment="1">
      <alignment horizontal="left" wrapText="1"/>
    </xf>
    <xf numFmtId="0" fontId="5" fillId="0" borderId="0" xfId="0" applyFont="1" applyAlignment="1">
      <alignment horizontal="center"/>
    </xf>
    <xf numFmtId="0" fontId="13" fillId="3" borderId="0" xfId="0" applyFont="1" applyFill="1" applyAlignment="1">
      <alignment horizontal="center"/>
    </xf>
    <xf numFmtId="0" fontId="14" fillId="3" borderId="0" xfId="0" applyFont="1" applyFill="1" applyAlignment="1">
      <alignment horizontal="center" vertical="center"/>
    </xf>
  </cellXfs>
  <cellStyles count="2">
    <cellStyle name="Link" xfId="1" builtinId="8"/>
    <cellStyle name="Standard" xfId="0" builtinId="0"/>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Siegerliste!A1"/><Relationship Id="rId2" Type="http://schemas.openxmlformats.org/officeDocument/2006/relationships/hyperlink" Target="mailto:m.gestle@web.de?subject=Meldung%20Shooty%20Cup" TargetMode="External"/><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ShootyLG!A1"/></Relationships>
</file>

<file path=xl/drawings/drawing1.xml><?xml version="1.0" encoding="utf-8"?>
<xdr:wsDr xmlns:xdr="http://schemas.openxmlformats.org/drawingml/2006/spreadsheetDrawing" xmlns:a="http://schemas.openxmlformats.org/drawingml/2006/main">
  <xdr:twoCellAnchor editAs="oneCell">
    <xdr:from>
      <xdr:col>2</xdr:col>
      <xdr:colOff>138592</xdr:colOff>
      <xdr:row>0</xdr:row>
      <xdr:rowOff>112569</xdr:rowOff>
    </xdr:from>
    <xdr:to>
      <xdr:col>3</xdr:col>
      <xdr:colOff>406978</xdr:colOff>
      <xdr:row>7</xdr:row>
      <xdr:rowOff>28381</xdr:rowOff>
    </xdr:to>
    <xdr:pic>
      <xdr:nvPicPr>
        <xdr:cNvPr id="3" name="Grafik 2">
          <a:extLst>
            <a:ext uri="{FF2B5EF4-FFF2-40B4-BE49-F238E27FC236}">
              <a16:creationId xmlns:a16="http://schemas.microsoft.com/office/drawing/2014/main" id="{F9A5F6B8-C128-ED88-BF09-A36D07FBF2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1160" y="112569"/>
          <a:ext cx="1229545" cy="1405176"/>
        </a:xfrm>
        <a:prstGeom prst="rect">
          <a:avLst/>
        </a:prstGeom>
      </xdr:spPr>
    </xdr:pic>
    <xdr:clientData/>
  </xdr:twoCellAnchor>
  <xdr:twoCellAnchor>
    <xdr:from>
      <xdr:col>4</xdr:col>
      <xdr:colOff>25978</xdr:colOff>
      <xdr:row>15</xdr:row>
      <xdr:rowOff>34637</xdr:rowOff>
    </xdr:from>
    <xdr:to>
      <xdr:col>9</xdr:col>
      <xdr:colOff>510887</xdr:colOff>
      <xdr:row>16</xdr:row>
      <xdr:rowOff>117765</xdr:rowOff>
    </xdr:to>
    <xdr:sp macro="" textlink="">
      <xdr:nvSpPr>
        <xdr:cNvPr id="2" name="Rechteck: abgerundete Ecken 1">
          <a:hlinkClick xmlns:r="http://schemas.openxmlformats.org/officeDocument/2006/relationships" r:id="rId2"/>
          <a:extLst>
            <a:ext uri="{FF2B5EF4-FFF2-40B4-BE49-F238E27FC236}">
              <a16:creationId xmlns:a16="http://schemas.microsoft.com/office/drawing/2014/main" id="{9382DC2A-6E59-45AD-A9C1-47161EB593A9}"/>
            </a:ext>
          </a:extLst>
        </xdr:cNvPr>
        <xdr:cNvSpPr/>
      </xdr:nvSpPr>
      <xdr:spPr bwMode="auto">
        <a:xfrm>
          <a:off x="2589069" y="2571751"/>
          <a:ext cx="3039341" cy="247650"/>
        </a:xfrm>
        <a:prstGeom prst="round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de-DE" sz="1200" b="1">
              <a:solidFill>
                <a:sysClr val="windowText" lastClr="000000"/>
              </a:solidFill>
              <a:latin typeface="Arial" panose="020B0604020202020204" pitchFamily="34" charset="0"/>
              <a:cs typeface="Arial" panose="020B0604020202020204" pitchFamily="34" charset="0"/>
            </a:rPr>
            <a:t>E-Mail: m.gestle@web.de</a:t>
          </a:r>
        </a:p>
      </xdr:txBody>
    </xdr:sp>
    <xdr:clientData fPrintsWithSheet="0"/>
  </xdr:twoCellAnchor>
  <xdr:twoCellAnchor>
    <xdr:from>
      <xdr:col>15</xdr:col>
      <xdr:colOff>121228</xdr:colOff>
      <xdr:row>4</xdr:row>
      <xdr:rowOff>138545</xdr:rowOff>
    </xdr:from>
    <xdr:to>
      <xdr:col>16</xdr:col>
      <xdr:colOff>619125</xdr:colOff>
      <xdr:row>7</xdr:row>
      <xdr:rowOff>179045</xdr:rowOff>
    </xdr:to>
    <xdr:sp macro="" textlink="">
      <xdr:nvSpPr>
        <xdr:cNvPr id="4" name="Rechteck: abgerundete Ecken 3">
          <a:hlinkClick xmlns:r="http://schemas.openxmlformats.org/officeDocument/2006/relationships" r:id="rId3"/>
          <a:extLst>
            <a:ext uri="{FF2B5EF4-FFF2-40B4-BE49-F238E27FC236}">
              <a16:creationId xmlns:a16="http://schemas.microsoft.com/office/drawing/2014/main" id="{08182534-2373-4BB0-AC47-DD12D650D58E}"/>
            </a:ext>
          </a:extLst>
        </xdr:cNvPr>
        <xdr:cNvSpPr/>
      </xdr:nvSpPr>
      <xdr:spPr bwMode="auto">
        <a:xfrm>
          <a:off x="8569903" y="1052945"/>
          <a:ext cx="1221797" cy="612000"/>
        </a:xfrm>
        <a:prstGeom prst="roundRect">
          <a:avLst/>
        </a:prstGeom>
        <a:solidFill>
          <a:schemeClr val="bg1">
            <a:lumMod val="50000"/>
          </a:schemeClr>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ctr" upright="1"/>
        <a:lstStyle/>
        <a:p>
          <a:pPr algn="ctr"/>
          <a:r>
            <a:rPr lang="de-DE" sz="1800">
              <a:solidFill>
                <a:schemeClr val="bg1"/>
              </a:solidFill>
              <a:latin typeface="Arial" panose="020B0604020202020204" pitchFamily="34" charset="0"/>
              <a:cs typeface="Arial" panose="020B0604020202020204" pitchFamily="34" charset="0"/>
            </a:rPr>
            <a:t>Siegerliste Gau</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1155700</xdr:colOff>
      <xdr:row>0</xdr:row>
      <xdr:rowOff>136525</xdr:rowOff>
    </xdr:from>
    <xdr:to>
      <xdr:col>6</xdr:col>
      <xdr:colOff>514350</xdr:colOff>
      <xdr:row>2</xdr:row>
      <xdr:rowOff>190500</xdr:rowOff>
    </xdr:to>
    <xdr:sp macro="" textlink="">
      <xdr:nvSpPr>
        <xdr:cNvPr id="3" name="Rechteck: abgerundete Ecken 2">
          <a:hlinkClick xmlns:r="http://schemas.openxmlformats.org/officeDocument/2006/relationships" r:id="rId1"/>
          <a:extLst>
            <a:ext uri="{FF2B5EF4-FFF2-40B4-BE49-F238E27FC236}">
              <a16:creationId xmlns:a16="http://schemas.microsoft.com/office/drawing/2014/main" id="{7B3FF304-504B-401A-AADE-A93946C3FE49}"/>
            </a:ext>
          </a:extLst>
        </xdr:cNvPr>
        <xdr:cNvSpPr/>
      </xdr:nvSpPr>
      <xdr:spPr bwMode="auto">
        <a:xfrm>
          <a:off x="6378575" y="136525"/>
          <a:ext cx="1041400" cy="466725"/>
        </a:xfrm>
        <a:prstGeom prst="roundRect">
          <a:avLst/>
        </a:prstGeom>
        <a:solidFill>
          <a:schemeClr val="bg1">
            <a:lumMod val="50000"/>
          </a:schemeClr>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ctr" upright="1"/>
        <a:lstStyle/>
        <a:p>
          <a:pPr algn="ctr"/>
          <a:r>
            <a:rPr lang="de-DE" sz="1800" baseline="0">
              <a:solidFill>
                <a:schemeClr val="bg1"/>
              </a:solidFill>
              <a:latin typeface="Arial" panose="020B0604020202020204" pitchFamily="34" charset="0"/>
              <a:cs typeface="Arial" panose="020B0604020202020204" pitchFamily="34" charset="0"/>
            </a:rPr>
            <a:t>zurück </a:t>
          </a:r>
          <a:endParaRPr lang="de-DE" sz="1800">
            <a:solidFill>
              <a:schemeClr val="bg1"/>
            </a:solidFill>
            <a:latin typeface="Arial" panose="020B0604020202020204" pitchFamily="34" charset="0"/>
            <a:cs typeface="Arial" panose="020B0604020202020204" pitchFamily="34" charset="0"/>
          </a:endParaRPr>
        </a:p>
      </xdr:txBody>
    </xdr:sp>
    <xdr:clientData fPrintsWithSheet="0"/>
  </xdr:twoCellAnchor>
  <xdr:twoCellAnchor editAs="oneCell">
    <xdr:from>
      <xdr:col>2</xdr:col>
      <xdr:colOff>257176</xdr:colOff>
      <xdr:row>1</xdr:row>
      <xdr:rowOff>66675</xdr:rowOff>
    </xdr:from>
    <xdr:to>
      <xdr:col>3</xdr:col>
      <xdr:colOff>261948</xdr:colOff>
      <xdr:row>4</xdr:row>
      <xdr:rowOff>171450</xdr:rowOff>
    </xdr:to>
    <xdr:pic>
      <xdr:nvPicPr>
        <xdr:cNvPr id="5" name="Grafik 4">
          <a:extLst>
            <a:ext uri="{FF2B5EF4-FFF2-40B4-BE49-F238E27FC236}">
              <a16:creationId xmlns:a16="http://schemas.microsoft.com/office/drawing/2014/main" id="{3F596863-3E42-47B2-A6F3-1325C7D08D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81176" y="228600"/>
          <a:ext cx="766772" cy="876300"/>
        </a:xfrm>
        <a:prstGeom prst="rect">
          <a:avLst/>
        </a:prstGeom>
      </xdr:spPr>
    </xdr:pic>
    <xdr:clientData/>
  </xdr:twoCellAnchor>
  <xdr:oneCellAnchor>
    <xdr:from>
      <xdr:col>2</xdr:col>
      <xdr:colOff>257176</xdr:colOff>
      <xdr:row>28</xdr:row>
      <xdr:rowOff>66675</xdr:rowOff>
    </xdr:from>
    <xdr:ext cx="766772" cy="876300"/>
    <xdr:pic>
      <xdr:nvPicPr>
        <xdr:cNvPr id="6" name="Grafik 5">
          <a:extLst>
            <a:ext uri="{FF2B5EF4-FFF2-40B4-BE49-F238E27FC236}">
              <a16:creationId xmlns:a16="http://schemas.microsoft.com/office/drawing/2014/main" id="{7E938A52-747B-4CAA-A8EE-633CBCF92B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81176" y="228600"/>
          <a:ext cx="766772" cy="87630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4">
    <tabColor theme="3" tint="-0.249977111117893"/>
    <pageSetUpPr fitToPage="1"/>
  </sheetPr>
  <dimension ref="A1:AB72"/>
  <sheetViews>
    <sheetView showGridLines="0" showRowColHeaders="0" showZeros="0" tabSelected="1" showOutlineSymbols="0" topLeftCell="B1" zoomScaleNormal="100" workbookViewId="0">
      <selection activeCell="H28" sqref="H28"/>
    </sheetView>
  </sheetViews>
  <sheetFormatPr baseColWidth="10" defaultColWidth="11.44140625" defaultRowHeight="13.2" x14ac:dyDescent="0.25"/>
  <cols>
    <col min="1" max="1" width="4.5546875" style="2" hidden="1" customWidth="1"/>
    <col min="2" max="2" width="1.6640625" style="2" customWidth="1"/>
    <col min="3" max="3" width="14.44140625" style="2" customWidth="1"/>
    <col min="4" max="4" width="22.33203125" style="2" customWidth="1"/>
    <col min="5" max="5" width="7.5546875" style="2" customWidth="1"/>
    <col min="6" max="6" width="1.5546875" style="2" customWidth="1"/>
    <col min="7" max="8" width="10.88671875" style="2" customWidth="1"/>
    <col min="9" max="9" width="10.33203125" style="2" bestFit="1" customWidth="1"/>
    <col min="10" max="10" width="12.6640625" style="2" bestFit="1" customWidth="1"/>
    <col min="11" max="11" width="7.5546875" style="2" customWidth="1"/>
    <col min="12" max="12" width="7" style="2" customWidth="1"/>
    <col min="13" max="13" width="8.33203125" style="2" customWidth="1"/>
    <col min="14" max="14" width="0.6640625" style="2" customWidth="1"/>
    <col min="15" max="16" width="10.88671875" style="2" customWidth="1"/>
    <col min="17" max="17" width="10.33203125" style="2" customWidth="1"/>
    <col min="18" max="18" width="12.6640625" style="2" customWidth="1"/>
    <col min="19" max="19" width="7.44140625" style="2" customWidth="1"/>
    <col min="20" max="20" width="6.6640625" style="2" customWidth="1"/>
    <col min="21" max="21" width="8.5546875" style="2" customWidth="1"/>
    <col min="22" max="22" width="0.6640625" style="2" customWidth="1"/>
    <col min="23" max="23" width="10.88671875" style="2" customWidth="1"/>
    <col min="24" max="24" width="10.88671875" customWidth="1"/>
    <col min="25" max="25" width="20.109375" customWidth="1"/>
    <col min="26" max="26" width="6.109375" bestFit="1" customWidth="1"/>
    <col min="27" max="27" width="15.44140625" style="2" customWidth="1"/>
    <col min="28" max="28" width="26.5546875" style="2" bestFit="1" customWidth="1"/>
    <col min="29" max="16384" width="11.44140625" style="2"/>
  </cols>
  <sheetData>
    <row r="1" spans="3:28" ht="15" x14ac:dyDescent="0.25">
      <c r="C1" s="1"/>
      <c r="D1" s="1"/>
      <c r="E1" s="1"/>
      <c r="F1" s="1"/>
      <c r="G1" s="1"/>
      <c r="H1" s="1"/>
      <c r="I1" s="1"/>
      <c r="J1" s="1"/>
      <c r="K1" s="1"/>
      <c r="L1" s="1"/>
      <c r="M1" s="1"/>
      <c r="N1" s="1"/>
      <c r="O1" s="1"/>
      <c r="P1" s="1"/>
      <c r="Q1" s="1"/>
      <c r="R1" s="1"/>
      <c r="S1" s="1"/>
      <c r="T1" s="1"/>
      <c r="U1" s="1"/>
      <c r="V1" s="1"/>
      <c r="W1" s="1"/>
    </row>
    <row r="2" spans="3:28" ht="27" customHeight="1" x14ac:dyDescent="0.55000000000000004">
      <c r="E2" s="48" t="str">
        <f ca="1">"Shooty-Cup "&amp;Jahreszahl</f>
        <v>Shooty-Cup 2024</v>
      </c>
      <c r="F2" s="48"/>
      <c r="G2" s="48"/>
      <c r="H2" s="48"/>
      <c r="I2" s="48"/>
      <c r="J2" s="48"/>
      <c r="K2" s="48"/>
      <c r="L2" s="48"/>
      <c r="M2" s="48"/>
      <c r="N2" s="48"/>
      <c r="O2" s="48"/>
      <c r="P2" s="48"/>
      <c r="Q2" s="48"/>
      <c r="R2" s="14"/>
      <c r="S2" s="47"/>
      <c r="T2" s="47"/>
      <c r="U2" s="12"/>
      <c r="V2"/>
      <c r="W2"/>
    </row>
    <row r="3" spans="3:28" ht="15" x14ac:dyDescent="0.25">
      <c r="C3" s="22"/>
      <c r="D3" s="22"/>
      <c r="E3" s="1" t="s">
        <v>934</v>
      </c>
      <c r="F3" s="22"/>
      <c r="G3" s="22"/>
      <c r="H3" s="22"/>
      <c r="I3" s="22"/>
      <c r="J3" s="22"/>
      <c r="K3" s="22"/>
      <c r="L3" s="22"/>
      <c r="M3" s="22"/>
      <c r="N3" s="22"/>
      <c r="O3" s="22"/>
      <c r="P3" s="22"/>
      <c r="Q3" s="22"/>
      <c r="R3" s="22"/>
      <c r="S3" s="22"/>
      <c r="T3" s="22"/>
      <c r="U3" s="22"/>
      <c r="V3" s="22"/>
      <c r="W3" s="22"/>
      <c r="X3" s="22"/>
      <c r="Y3" s="22"/>
      <c r="Z3" s="22"/>
      <c r="AA3" s="22"/>
      <c r="AB3" s="22"/>
    </row>
    <row r="4" spans="3:28" ht="15" x14ac:dyDescent="0.25">
      <c r="C4" s="22"/>
      <c r="D4" s="22"/>
      <c r="E4" s="1" t="s">
        <v>935</v>
      </c>
      <c r="F4" s="22"/>
      <c r="G4" s="22"/>
      <c r="H4" s="22"/>
      <c r="I4" s="22"/>
      <c r="J4" s="22"/>
      <c r="K4" s="22"/>
      <c r="L4" s="22"/>
      <c r="M4" s="22"/>
      <c r="N4" s="22"/>
      <c r="O4" s="22"/>
      <c r="P4" s="22"/>
      <c r="Q4" s="22"/>
      <c r="R4" s="22"/>
      <c r="S4" s="22"/>
      <c r="T4" s="22"/>
      <c r="U4" s="22"/>
      <c r="V4" s="22"/>
      <c r="W4" s="22"/>
      <c r="X4" s="22"/>
      <c r="Y4" s="22"/>
      <c r="Z4" s="22"/>
      <c r="AA4" s="22"/>
      <c r="AB4" s="22"/>
    </row>
    <row r="5" spans="3:28" ht="15" x14ac:dyDescent="0.25">
      <c r="C5" s="22"/>
      <c r="D5" s="22"/>
      <c r="E5" s="1" t="s">
        <v>936</v>
      </c>
      <c r="F5" s="22"/>
      <c r="G5" s="22"/>
      <c r="H5" s="1"/>
      <c r="I5" s="22"/>
      <c r="J5" s="22"/>
      <c r="K5" s="22"/>
      <c r="L5" s="22"/>
      <c r="M5" s="22"/>
      <c r="N5" s="22"/>
      <c r="O5" s="22"/>
      <c r="P5" s="22"/>
      <c r="Q5" s="22"/>
      <c r="R5" s="22"/>
      <c r="S5" s="22"/>
      <c r="T5" s="22"/>
      <c r="U5" s="22"/>
      <c r="V5" s="22"/>
      <c r="W5" s="22"/>
    </row>
    <row r="6" spans="3:28" ht="15" x14ac:dyDescent="0.25">
      <c r="C6" s="22"/>
      <c r="D6" s="22"/>
      <c r="E6" s="1" t="s">
        <v>937</v>
      </c>
      <c r="F6" s="22"/>
      <c r="G6" s="22"/>
      <c r="H6" s="1"/>
      <c r="I6" s="22"/>
      <c r="J6" s="22"/>
      <c r="K6" s="22"/>
      <c r="L6" s="22"/>
      <c r="M6" s="22"/>
      <c r="N6" s="22"/>
      <c r="O6" s="22"/>
      <c r="P6" s="22"/>
      <c r="Q6" s="22"/>
      <c r="R6" s="22"/>
      <c r="S6" s="22"/>
      <c r="T6" s="22"/>
      <c r="U6" s="22"/>
      <c r="V6" s="22"/>
      <c r="W6" s="22"/>
    </row>
    <row r="7" spans="3:28" ht="15" x14ac:dyDescent="0.25">
      <c r="C7" s="22"/>
      <c r="D7" s="22"/>
      <c r="E7" s="1" t="s">
        <v>938</v>
      </c>
      <c r="F7" s="22"/>
      <c r="G7" s="22"/>
      <c r="H7" s="1"/>
      <c r="I7" s="22"/>
      <c r="J7" s="22"/>
      <c r="K7" s="22"/>
      <c r="L7" s="22"/>
      <c r="M7" s="22"/>
      <c r="N7" s="22"/>
      <c r="O7" s="22"/>
      <c r="P7" s="22"/>
      <c r="Q7" s="22"/>
      <c r="R7" s="22"/>
      <c r="S7" s="22"/>
      <c r="T7" s="22"/>
      <c r="U7" s="22"/>
      <c r="V7" s="22"/>
      <c r="W7" s="22"/>
    </row>
    <row r="8" spans="3:28" ht="15" x14ac:dyDescent="0.25">
      <c r="C8" s="22"/>
      <c r="D8" s="22"/>
      <c r="E8" s="1" t="s">
        <v>939</v>
      </c>
      <c r="F8" s="22"/>
      <c r="G8" s="22"/>
      <c r="H8" s="1"/>
      <c r="I8" s="22"/>
      <c r="J8" s="22"/>
      <c r="K8" s="22"/>
      <c r="L8" s="22"/>
      <c r="M8" s="22"/>
      <c r="N8" s="22"/>
      <c r="O8" s="22"/>
      <c r="P8" s="22"/>
      <c r="Q8" s="22"/>
      <c r="R8" s="22"/>
      <c r="S8" s="22"/>
      <c r="T8" s="22"/>
      <c r="U8" s="22"/>
      <c r="V8" s="22"/>
      <c r="W8" s="22"/>
    </row>
    <row r="9" spans="3:28" ht="24.75" customHeight="1" x14ac:dyDescent="0.25">
      <c r="C9" s="22"/>
      <c r="D9" s="22"/>
      <c r="E9" s="1"/>
      <c r="F9" s="22"/>
      <c r="G9" s="22"/>
      <c r="H9" s="1"/>
      <c r="I9" s="22"/>
      <c r="J9" s="22"/>
      <c r="K9" s="22"/>
      <c r="L9" s="22"/>
      <c r="M9" s="22"/>
      <c r="N9" s="22"/>
      <c r="O9" s="22"/>
      <c r="P9" s="22"/>
      <c r="Q9" s="22"/>
      <c r="R9" s="22"/>
      <c r="S9" s="22"/>
      <c r="T9" s="22"/>
      <c r="U9" s="22"/>
      <c r="V9" s="22"/>
      <c r="W9" s="22"/>
    </row>
    <row r="10" spans="3:28" ht="6" customHeight="1" x14ac:dyDescent="0.25">
      <c r="C10" s="13"/>
      <c r="D10" s="13"/>
      <c r="E10" s="1"/>
      <c r="F10" s="13"/>
      <c r="G10" s="13"/>
      <c r="H10" s="1"/>
      <c r="I10" s="13"/>
      <c r="J10" s="13"/>
      <c r="K10" s="13"/>
      <c r="L10" s="13"/>
      <c r="M10" s="13"/>
      <c r="N10" s="13"/>
      <c r="O10" s="13"/>
      <c r="P10" s="13"/>
      <c r="Q10" s="13"/>
      <c r="R10" s="13"/>
      <c r="S10" s="13"/>
      <c r="T10" s="13"/>
      <c r="U10" s="13"/>
      <c r="V10" s="13"/>
      <c r="W10" s="13"/>
    </row>
    <row r="11" spans="3:28" ht="15.6" x14ac:dyDescent="0.3">
      <c r="C11" s="1" t="str">
        <f ca="1">"Starberechtigt sind Schützen(innen) der Jahrgänge "&amp;Jahreszahl-14&amp;" und jünger"</f>
        <v>Starberechtigt sind Schützen(innen) der Jahrgänge 2010 und jünger</v>
      </c>
      <c r="D11" s="1"/>
      <c r="E11" s="1"/>
      <c r="F11" s="1"/>
      <c r="G11" s="1"/>
      <c r="I11" s="1"/>
      <c r="J11" s="1"/>
      <c r="K11" s="1"/>
      <c r="L11" s="1"/>
      <c r="M11" s="1"/>
      <c r="N11" s="1"/>
      <c r="O11" s="1"/>
      <c r="P11" s="1"/>
      <c r="Q11" s="4"/>
      <c r="R11" s="4"/>
      <c r="S11" s="56"/>
      <c r="T11" s="56"/>
      <c r="U11" s="6"/>
      <c r="V11" s="1"/>
      <c r="W11" s="1"/>
    </row>
    <row r="12" spans="3:28" ht="7.5" customHeight="1" x14ac:dyDescent="0.3">
      <c r="C12" s="3"/>
      <c r="D12" s="1"/>
      <c r="E12" s="1"/>
      <c r="F12" s="1"/>
      <c r="G12" s="1"/>
      <c r="I12" s="3"/>
      <c r="J12" s="3"/>
      <c r="K12" s="3"/>
      <c r="L12" s="3"/>
      <c r="M12" s="3"/>
      <c r="N12" s="3"/>
      <c r="O12" s="3"/>
      <c r="P12" s="3"/>
      <c r="Q12" s="4"/>
      <c r="R12" s="4"/>
      <c r="S12" s="5"/>
      <c r="T12" s="5"/>
      <c r="U12" s="6"/>
      <c r="V12" s="3"/>
      <c r="W12" s="3"/>
    </row>
    <row r="13" spans="3:28" ht="24.75" customHeight="1" x14ac:dyDescent="0.3">
      <c r="C13" s="6" t="s">
        <v>10</v>
      </c>
      <c r="D13" s="5"/>
      <c r="E13" s="7"/>
      <c r="F13" s="5"/>
      <c r="G13" s="5"/>
      <c r="H13" s="5" t="s">
        <v>16</v>
      </c>
      <c r="I13" s="5"/>
      <c r="J13" s="5"/>
      <c r="K13" s="1"/>
      <c r="L13" s="1"/>
      <c r="M13" s="1"/>
      <c r="N13" s="1"/>
      <c r="O13" s="1"/>
      <c r="P13" s="1"/>
      <c r="T13" s="5"/>
      <c r="U13" s="5"/>
      <c r="V13" s="1"/>
      <c r="W13" s="1"/>
    </row>
    <row r="14" spans="3:28" ht="12.75" customHeight="1" x14ac:dyDescent="0.25">
      <c r="C14" s="1" t="s">
        <v>5</v>
      </c>
      <c r="D14" s="25"/>
      <c r="E14" s="7"/>
      <c r="F14" s="23"/>
      <c r="G14" s="23"/>
      <c r="H14" s="23" t="s">
        <v>14</v>
      </c>
      <c r="I14" s="23"/>
      <c r="J14" s="23"/>
      <c r="K14" s="1"/>
      <c r="L14" s="1"/>
      <c r="M14" s="1"/>
      <c r="N14" s="1"/>
      <c r="O14" s="1"/>
      <c r="P14" s="1"/>
      <c r="T14" s="23"/>
      <c r="U14" s="23"/>
      <c r="V14" s="1"/>
      <c r="W14" s="1"/>
    </row>
    <row r="15" spans="3:28" ht="12.75" customHeight="1" x14ac:dyDescent="0.25">
      <c r="C15" s="1" t="s">
        <v>6</v>
      </c>
      <c r="D15" s="25"/>
      <c r="E15" s="7"/>
      <c r="F15" s="23"/>
      <c r="G15" s="23"/>
      <c r="H15" s="23" t="s">
        <v>926</v>
      </c>
      <c r="I15" s="23"/>
      <c r="J15" s="23"/>
      <c r="K15" s="1"/>
      <c r="L15" s="1"/>
      <c r="M15" s="1"/>
      <c r="N15" s="1"/>
      <c r="O15" s="1"/>
      <c r="P15" s="1"/>
      <c r="T15" s="23"/>
      <c r="U15" s="23"/>
      <c r="V15" s="1"/>
      <c r="W15" s="1"/>
    </row>
    <row r="16" spans="3:28" ht="12.75" customHeight="1" x14ac:dyDescent="0.25">
      <c r="C16" s="1" t="s">
        <v>7</v>
      </c>
      <c r="D16" s="25"/>
      <c r="E16" s="7"/>
      <c r="F16" s="24"/>
      <c r="G16" s="24"/>
      <c r="H16" s="24"/>
      <c r="I16" s="24"/>
      <c r="J16" s="24"/>
      <c r="K16" s="1"/>
      <c r="L16" s="1"/>
      <c r="M16" s="1"/>
      <c r="N16" s="1"/>
      <c r="O16" s="1"/>
      <c r="P16" s="1"/>
      <c r="T16" s="24"/>
      <c r="U16" s="24"/>
      <c r="V16" s="1"/>
      <c r="W16" s="1"/>
    </row>
    <row r="17" spans="1:28" ht="12.75" customHeight="1" x14ac:dyDescent="0.25">
      <c r="C17" s="1" t="s">
        <v>8</v>
      </c>
      <c r="D17" s="25"/>
      <c r="E17" s="7"/>
      <c r="F17" s="23"/>
      <c r="G17" s="23"/>
      <c r="J17" s="1"/>
      <c r="K17" s="1"/>
      <c r="L17" s="1"/>
      <c r="M17" s="1"/>
      <c r="N17" s="1"/>
      <c r="O17" s="1"/>
      <c r="P17" s="1"/>
      <c r="Q17" s="23"/>
      <c r="R17" s="23"/>
      <c r="S17" s="23"/>
      <c r="T17" s="23"/>
      <c r="U17" s="23"/>
      <c r="V17" s="1"/>
      <c r="W17" s="1"/>
    </row>
    <row r="18" spans="1:28" ht="12.75" customHeight="1" x14ac:dyDescent="0.25">
      <c r="C18" s="1" t="s">
        <v>9</v>
      </c>
      <c r="D18" s="25"/>
      <c r="E18" s="7"/>
      <c r="F18" s="8"/>
      <c r="G18" s="8"/>
      <c r="J18" s="1"/>
      <c r="K18" s="1"/>
      <c r="L18" s="1"/>
      <c r="M18" s="1"/>
      <c r="N18" s="1"/>
      <c r="O18" s="1"/>
      <c r="P18" s="1"/>
      <c r="Q18" s="8"/>
      <c r="R18" s="8"/>
      <c r="S18" s="8"/>
      <c r="T18" s="8"/>
      <c r="U18" s="8"/>
      <c r="V18" s="1"/>
      <c r="W18" s="1"/>
    </row>
    <row r="19" spans="1:28" ht="12.75" customHeight="1" x14ac:dyDescent="0.25">
      <c r="C19" s="1" t="s">
        <v>17</v>
      </c>
      <c r="D19" s="25"/>
      <c r="E19" s="7"/>
      <c r="F19" s="8"/>
      <c r="G19" s="8"/>
      <c r="J19" s="1"/>
      <c r="K19" s="1"/>
      <c r="L19" s="1"/>
      <c r="M19" s="1"/>
      <c r="N19" s="1"/>
      <c r="O19" s="1"/>
      <c r="P19" s="1"/>
      <c r="Q19" s="21"/>
      <c r="R19" s="21"/>
      <c r="S19" s="8"/>
      <c r="T19" s="8"/>
      <c r="U19" s="8"/>
      <c r="V19" s="1"/>
      <c r="W19" s="1"/>
    </row>
    <row r="20" spans="1:28" ht="6.75" customHeight="1" x14ac:dyDescent="0.25">
      <c r="C20" s="1"/>
      <c r="D20" s="9"/>
      <c r="E20" s="1"/>
      <c r="F20" s="9"/>
      <c r="G20" s="9"/>
      <c r="I20" s="1"/>
      <c r="J20" s="1"/>
      <c r="K20" s="1"/>
      <c r="L20" s="1"/>
      <c r="M20" s="1"/>
      <c r="N20" s="1"/>
      <c r="O20" s="1"/>
      <c r="P20" s="1"/>
      <c r="Q20" s="9"/>
      <c r="R20" s="9"/>
      <c r="S20" s="9"/>
      <c r="T20" s="9"/>
      <c r="U20" s="9"/>
      <c r="V20" s="1"/>
      <c r="W20" s="1"/>
    </row>
    <row r="21" spans="1:28" ht="64.5" customHeight="1" x14ac:dyDescent="0.25">
      <c r="C21" s="55" t="s">
        <v>933</v>
      </c>
      <c r="D21" s="55"/>
      <c r="E21" s="55"/>
      <c r="F21" s="55"/>
      <c r="G21" s="55"/>
      <c r="H21" s="55"/>
      <c r="I21" s="55"/>
      <c r="J21" s="55"/>
      <c r="K21" s="55"/>
      <c r="L21" s="55"/>
      <c r="M21" s="55"/>
      <c r="N21" s="55"/>
      <c r="O21" s="55"/>
      <c r="P21" s="55"/>
      <c r="Q21" s="55"/>
      <c r="R21" s="55"/>
      <c r="S21" s="55"/>
      <c r="T21" s="55"/>
      <c r="U21" s="55"/>
      <c r="V21" s="55"/>
      <c r="W21" s="55"/>
      <c r="X21" s="55"/>
      <c r="Y21" s="55"/>
      <c r="Z21" s="55"/>
      <c r="AA21" s="55"/>
      <c r="AB21" s="55"/>
    </row>
    <row r="22" spans="1:28" ht="24.75" customHeight="1" x14ac:dyDescent="0.5">
      <c r="C22" s="54" t="s">
        <v>15</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row>
    <row r="23" spans="1:28" ht="13.5" customHeight="1" x14ac:dyDescent="0.25">
      <c r="C23" s="1"/>
      <c r="D23" s="1"/>
      <c r="E23" s="1"/>
      <c r="F23" s="1"/>
      <c r="G23" s="1"/>
      <c r="H23" s="1"/>
      <c r="I23" s="1"/>
      <c r="J23" s="1"/>
      <c r="K23" s="1"/>
      <c r="L23" s="1"/>
      <c r="M23" s="1"/>
      <c r="N23" s="1"/>
      <c r="O23" s="1"/>
      <c r="P23" s="1"/>
      <c r="Q23" s="1"/>
      <c r="R23" s="1"/>
      <c r="S23" s="1"/>
      <c r="T23" s="1"/>
      <c r="U23" s="1"/>
      <c r="V23" s="1"/>
      <c r="W23" s="1"/>
    </row>
    <row r="24" spans="1:28" ht="15.6" x14ac:dyDescent="0.3">
      <c r="C24" s="50" t="s">
        <v>2</v>
      </c>
      <c r="D24" s="50"/>
      <c r="E24" s="50"/>
      <c r="F24" s="16"/>
      <c r="G24" s="51" t="s">
        <v>3</v>
      </c>
      <c r="H24" s="52"/>
      <c r="I24" s="52"/>
      <c r="J24" s="52"/>
      <c r="K24" s="52"/>
      <c r="L24" s="52"/>
      <c r="M24" s="53"/>
      <c r="N24" s="16"/>
      <c r="O24" s="51" t="s">
        <v>4</v>
      </c>
      <c r="P24" s="52"/>
      <c r="Q24" s="52"/>
      <c r="R24" s="52"/>
      <c r="S24" s="52"/>
      <c r="T24" s="52"/>
      <c r="U24" s="53"/>
      <c r="V24" s="16"/>
      <c r="W24" s="51" t="s">
        <v>948</v>
      </c>
      <c r="X24" s="52"/>
      <c r="Y24" s="52"/>
      <c r="Z24" s="52"/>
      <c r="AA24" s="52"/>
      <c r="AB24" s="53"/>
    </row>
    <row r="25" spans="1:28" s="10" customFormat="1" ht="32.25" customHeight="1" x14ac:dyDescent="0.2">
      <c r="C25" s="49" t="s">
        <v>0</v>
      </c>
      <c r="D25" s="49"/>
      <c r="E25" s="15" t="s">
        <v>1</v>
      </c>
      <c r="F25" s="15"/>
      <c r="G25" s="36" t="s">
        <v>960</v>
      </c>
      <c r="H25" s="36" t="s">
        <v>959</v>
      </c>
      <c r="I25" s="17" t="s">
        <v>927</v>
      </c>
      <c r="J25" s="17" t="s">
        <v>928</v>
      </c>
      <c r="K25" s="17" t="s">
        <v>11</v>
      </c>
      <c r="L25" s="17" t="s">
        <v>12</v>
      </c>
      <c r="M25" s="15" t="s">
        <v>13</v>
      </c>
      <c r="N25" s="15"/>
      <c r="O25" s="36" t="s">
        <v>960</v>
      </c>
      <c r="P25" s="36" t="s">
        <v>959</v>
      </c>
      <c r="Q25" s="17" t="s">
        <v>927</v>
      </c>
      <c r="R25" s="17" t="s">
        <v>928</v>
      </c>
      <c r="S25" s="17" t="s">
        <v>11</v>
      </c>
      <c r="T25" s="17" t="s">
        <v>12</v>
      </c>
      <c r="U25" s="15" t="s">
        <v>13</v>
      </c>
      <c r="V25" s="15"/>
      <c r="W25" s="36" t="s">
        <v>960</v>
      </c>
      <c r="X25" s="36" t="s">
        <v>959</v>
      </c>
      <c r="Y25" s="17" t="s">
        <v>929</v>
      </c>
      <c r="Z25" s="17" t="s">
        <v>930</v>
      </c>
      <c r="AA25" s="17" t="s">
        <v>931</v>
      </c>
      <c r="AB25" s="17" t="s">
        <v>932</v>
      </c>
    </row>
    <row r="26" spans="1:28" s="11" customFormat="1" x14ac:dyDescent="0.25">
      <c r="A26" s="11" t="str">
        <f>IFERROR(_xlfn.RANK.EQ(E26,E$26:E$46,0)+ROW()/10000,"")</f>
        <v/>
      </c>
      <c r="C26" s="46"/>
      <c r="D26" s="46"/>
      <c r="E26" s="20" t="str">
        <f t="shared" ref="E26:E46" si="0">IF(C26&gt;"0",M26+U26,"")</f>
        <v/>
      </c>
      <c r="F26" s="20"/>
      <c r="G26" s="18"/>
      <c r="H26" s="18"/>
      <c r="I26" s="27"/>
      <c r="J26" s="19"/>
      <c r="K26" s="19"/>
      <c r="L26" s="19"/>
      <c r="M26" s="20">
        <f t="shared" ref="M26:M46" si="1">SUM(K26+L26)</f>
        <v>0</v>
      </c>
      <c r="N26" s="20"/>
      <c r="O26" s="18"/>
      <c r="P26" s="18"/>
      <c r="Q26" s="27"/>
      <c r="R26" s="18"/>
      <c r="S26" s="19"/>
      <c r="T26" s="19"/>
      <c r="U26" s="20">
        <f t="shared" ref="U26:U46" si="2">SUM(S26+T26)</f>
        <v>0</v>
      </c>
      <c r="V26" s="20"/>
      <c r="W26" s="18"/>
      <c r="X26" s="18"/>
      <c r="Y26" s="18"/>
      <c r="Z26" s="18"/>
      <c r="AA26" s="18"/>
      <c r="AB26" s="45"/>
    </row>
    <row r="27" spans="1:28" x14ac:dyDescent="0.25">
      <c r="A27" s="11" t="str">
        <f t="shared" ref="A27:A46" si="3">IFERROR(_xlfn.RANK.EQ(E27,E$26:E$46,0)+ROW()/10000,"")</f>
        <v/>
      </c>
      <c r="C27" s="46"/>
      <c r="D27" s="46"/>
      <c r="E27" s="20" t="str">
        <f t="shared" si="0"/>
        <v/>
      </c>
      <c r="F27" s="20"/>
      <c r="G27" s="18"/>
      <c r="H27" s="18"/>
      <c r="I27" s="19"/>
      <c r="J27" s="19"/>
      <c r="K27" s="19"/>
      <c r="L27" s="19"/>
      <c r="M27" s="20">
        <f t="shared" si="1"/>
        <v>0</v>
      </c>
      <c r="N27" s="20"/>
      <c r="O27" s="18"/>
      <c r="P27" s="18"/>
      <c r="Q27" s="27"/>
      <c r="R27" s="18"/>
      <c r="S27" s="19"/>
      <c r="T27" s="19"/>
      <c r="U27" s="20">
        <f t="shared" si="2"/>
        <v>0</v>
      </c>
      <c r="V27" s="20"/>
      <c r="W27" s="18"/>
      <c r="X27" s="18"/>
      <c r="Y27" s="18"/>
      <c r="Z27" s="18"/>
      <c r="AA27" s="18"/>
      <c r="AB27" s="18"/>
    </row>
    <row r="28" spans="1:28" x14ac:dyDescent="0.25">
      <c r="A28" s="11" t="str">
        <f t="shared" si="3"/>
        <v/>
      </c>
      <c r="C28" s="46"/>
      <c r="D28" s="46"/>
      <c r="E28" s="20" t="str">
        <f t="shared" si="0"/>
        <v/>
      </c>
      <c r="F28" s="20"/>
      <c r="G28" s="18"/>
      <c r="H28" s="18"/>
      <c r="I28" s="19"/>
      <c r="J28" s="19"/>
      <c r="K28" s="19"/>
      <c r="L28" s="19"/>
      <c r="M28" s="20">
        <f t="shared" si="1"/>
        <v>0</v>
      </c>
      <c r="N28" s="20"/>
      <c r="O28" s="18"/>
      <c r="P28" s="18"/>
      <c r="Q28" s="19"/>
      <c r="R28" s="18"/>
      <c r="S28" s="19"/>
      <c r="T28" s="19"/>
      <c r="U28" s="20">
        <f t="shared" si="2"/>
        <v>0</v>
      </c>
      <c r="V28" s="20"/>
      <c r="W28" s="18"/>
      <c r="X28" s="18"/>
      <c r="Y28" s="18"/>
      <c r="Z28" s="18"/>
      <c r="AA28" s="18"/>
      <c r="AB28" s="18"/>
    </row>
    <row r="29" spans="1:28" x14ac:dyDescent="0.25">
      <c r="A29" s="11" t="str">
        <f t="shared" si="3"/>
        <v/>
      </c>
      <c r="C29" s="46"/>
      <c r="D29" s="46"/>
      <c r="E29" s="20" t="str">
        <f t="shared" si="0"/>
        <v/>
      </c>
      <c r="F29" s="20"/>
      <c r="G29" s="18"/>
      <c r="H29" s="18"/>
      <c r="I29" s="19"/>
      <c r="J29" s="19"/>
      <c r="K29" s="19"/>
      <c r="L29" s="19"/>
      <c r="M29" s="20">
        <f t="shared" si="1"/>
        <v>0</v>
      </c>
      <c r="N29" s="20"/>
      <c r="O29" s="18"/>
      <c r="P29" s="18"/>
      <c r="Q29" s="19"/>
      <c r="R29" s="18"/>
      <c r="S29" s="19"/>
      <c r="T29" s="19"/>
      <c r="U29" s="20">
        <f t="shared" si="2"/>
        <v>0</v>
      </c>
      <c r="V29" s="20"/>
      <c r="W29" s="18"/>
      <c r="X29" s="18"/>
      <c r="Y29" s="18"/>
      <c r="Z29" s="18"/>
      <c r="AA29" s="18"/>
      <c r="AB29" s="18"/>
    </row>
    <row r="30" spans="1:28" x14ac:dyDescent="0.25">
      <c r="A30" s="11" t="str">
        <f t="shared" si="3"/>
        <v/>
      </c>
      <c r="C30" s="46"/>
      <c r="D30" s="46"/>
      <c r="E30" s="20" t="str">
        <f t="shared" si="0"/>
        <v/>
      </c>
      <c r="F30" s="20"/>
      <c r="G30" s="18"/>
      <c r="H30" s="18"/>
      <c r="I30" s="19"/>
      <c r="J30" s="19"/>
      <c r="K30" s="19"/>
      <c r="L30" s="19"/>
      <c r="M30" s="20">
        <f t="shared" si="1"/>
        <v>0</v>
      </c>
      <c r="N30" s="20"/>
      <c r="O30" s="18"/>
      <c r="P30" s="18"/>
      <c r="Q30" s="19"/>
      <c r="R30" s="18"/>
      <c r="S30" s="19"/>
      <c r="T30" s="19"/>
      <c r="U30" s="20">
        <f t="shared" si="2"/>
        <v>0</v>
      </c>
      <c r="V30" s="20"/>
      <c r="W30" s="18"/>
      <c r="X30" s="18"/>
      <c r="Y30" s="18"/>
      <c r="Z30" s="18"/>
      <c r="AA30" s="18"/>
      <c r="AB30" s="18"/>
    </row>
    <row r="31" spans="1:28" x14ac:dyDescent="0.25">
      <c r="A31" s="11" t="str">
        <f t="shared" si="3"/>
        <v/>
      </c>
      <c r="C31" s="46"/>
      <c r="D31" s="46"/>
      <c r="E31" s="20" t="str">
        <f t="shared" si="0"/>
        <v/>
      </c>
      <c r="F31" s="20"/>
      <c r="G31" s="18"/>
      <c r="H31" s="18"/>
      <c r="I31" s="19"/>
      <c r="J31" s="19"/>
      <c r="K31" s="19"/>
      <c r="L31" s="19"/>
      <c r="M31" s="20">
        <f t="shared" si="1"/>
        <v>0</v>
      </c>
      <c r="N31" s="20"/>
      <c r="O31" s="18"/>
      <c r="P31" s="18"/>
      <c r="Q31" s="19"/>
      <c r="R31" s="18"/>
      <c r="S31" s="19"/>
      <c r="T31" s="19"/>
      <c r="U31" s="20">
        <f t="shared" si="2"/>
        <v>0</v>
      </c>
      <c r="V31" s="20"/>
      <c r="W31" s="18"/>
      <c r="X31" s="18"/>
      <c r="Y31" s="18"/>
      <c r="Z31" s="18"/>
      <c r="AA31" s="18"/>
      <c r="AB31" s="18"/>
    </row>
    <row r="32" spans="1:28" x14ac:dyDescent="0.25">
      <c r="A32" s="11" t="str">
        <f t="shared" si="3"/>
        <v/>
      </c>
      <c r="C32" s="46"/>
      <c r="D32" s="46"/>
      <c r="E32" s="20" t="str">
        <f t="shared" si="0"/>
        <v/>
      </c>
      <c r="F32" s="20"/>
      <c r="G32" s="18"/>
      <c r="H32" s="18"/>
      <c r="I32" s="19"/>
      <c r="J32" s="19"/>
      <c r="K32" s="19"/>
      <c r="L32" s="19"/>
      <c r="M32" s="20">
        <f t="shared" si="1"/>
        <v>0</v>
      </c>
      <c r="N32" s="20"/>
      <c r="O32" s="18"/>
      <c r="P32" s="18"/>
      <c r="Q32" s="19"/>
      <c r="R32" s="18"/>
      <c r="S32" s="19"/>
      <c r="T32" s="19"/>
      <c r="U32" s="20">
        <f t="shared" si="2"/>
        <v>0</v>
      </c>
      <c r="V32" s="20"/>
      <c r="W32" s="18"/>
      <c r="X32" s="18"/>
      <c r="Y32" s="18"/>
      <c r="Z32" s="18"/>
      <c r="AA32" s="18"/>
      <c r="AB32" s="18"/>
    </row>
    <row r="33" spans="1:28" x14ac:dyDescent="0.25">
      <c r="A33" s="11" t="str">
        <f t="shared" si="3"/>
        <v/>
      </c>
      <c r="C33" s="46"/>
      <c r="D33" s="46"/>
      <c r="E33" s="20" t="str">
        <f t="shared" si="0"/>
        <v/>
      </c>
      <c r="F33" s="20"/>
      <c r="G33" s="18"/>
      <c r="H33" s="18"/>
      <c r="I33" s="19"/>
      <c r="J33" s="19"/>
      <c r="K33" s="19"/>
      <c r="L33" s="19"/>
      <c r="M33" s="20">
        <f t="shared" si="1"/>
        <v>0</v>
      </c>
      <c r="N33" s="20"/>
      <c r="O33" s="18"/>
      <c r="P33" s="18"/>
      <c r="Q33" s="19"/>
      <c r="R33" s="18"/>
      <c r="S33" s="19"/>
      <c r="T33" s="19"/>
      <c r="U33" s="20">
        <f t="shared" si="2"/>
        <v>0</v>
      </c>
      <c r="V33" s="20"/>
      <c r="W33" s="18"/>
      <c r="X33" s="18"/>
      <c r="Y33" s="18"/>
      <c r="Z33" s="18"/>
      <c r="AA33" s="18"/>
      <c r="AB33" s="18"/>
    </row>
    <row r="34" spans="1:28" x14ac:dyDescent="0.25">
      <c r="A34" s="11" t="str">
        <f t="shared" si="3"/>
        <v/>
      </c>
      <c r="C34" s="46"/>
      <c r="D34" s="46"/>
      <c r="E34" s="20" t="str">
        <f t="shared" si="0"/>
        <v/>
      </c>
      <c r="F34" s="20"/>
      <c r="G34" s="18"/>
      <c r="H34" s="18"/>
      <c r="I34" s="19"/>
      <c r="J34" s="19"/>
      <c r="K34" s="19"/>
      <c r="L34" s="19"/>
      <c r="M34" s="20">
        <f t="shared" si="1"/>
        <v>0</v>
      </c>
      <c r="N34" s="20"/>
      <c r="O34" s="18"/>
      <c r="P34" s="18"/>
      <c r="Q34" s="19"/>
      <c r="R34" s="18"/>
      <c r="S34" s="19"/>
      <c r="T34" s="19"/>
      <c r="U34" s="20">
        <f t="shared" si="2"/>
        <v>0</v>
      </c>
      <c r="V34" s="20"/>
      <c r="W34" s="18"/>
      <c r="X34" s="18"/>
      <c r="Y34" s="18"/>
      <c r="Z34" s="18"/>
      <c r="AA34" s="18"/>
      <c r="AB34" s="18"/>
    </row>
    <row r="35" spans="1:28" x14ac:dyDescent="0.25">
      <c r="A35" s="11" t="str">
        <f t="shared" si="3"/>
        <v/>
      </c>
      <c r="C35" s="46"/>
      <c r="D35" s="46"/>
      <c r="E35" s="20" t="str">
        <f t="shared" si="0"/>
        <v/>
      </c>
      <c r="F35" s="20"/>
      <c r="G35" s="18"/>
      <c r="H35" s="18"/>
      <c r="I35" s="27"/>
      <c r="J35" s="19"/>
      <c r="K35" s="19"/>
      <c r="L35" s="19"/>
      <c r="M35" s="20">
        <f t="shared" si="1"/>
        <v>0</v>
      </c>
      <c r="N35" s="20"/>
      <c r="O35" s="18"/>
      <c r="P35" s="18"/>
      <c r="Q35" s="19"/>
      <c r="R35" s="18"/>
      <c r="S35" s="19"/>
      <c r="T35" s="19"/>
      <c r="U35" s="20">
        <f t="shared" si="2"/>
        <v>0</v>
      </c>
      <c r="V35" s="20"/>
      <c r="W35" s="18"/>
      <c r="X35" s="18"/>
      <c r="Y35" s="18"/>
      <c r="Z35" s="18"/>
      <c r="AA35" s="18"/>
      <c r="AB35" s="18"/>
    </row>
    <row r="36" spans="1:28" x14ac:dyDescent="0.25">
      <c r="A36" s="11" t="str">
        <f t="shared" si="3"/>
        <v/>
      </c>
      <c r="C36" s="46"/>
      <c r="D36" s="46"/>
      <c r="E36" s="20" t="str">
        <f t="shared" si="0"/>
        <v/>
      </c>
      <c r="F36" s="20"/>
      <c r="G36" s="18"/>
      <c r="H36" s="18"/>
      <c r="I36" s="27"/>
      <c r="J36" s="19"/>
      <c r="K36" s="19"/>
      <c r="L36" s="19"/>
      <c r="M36" s="20">
        <f t="shared" si="1"/>
        <v>0</v>
      </c>
      <c r="N36" s="20"/>
      <c r="O36" s="18"/>
      <c r="P36" s="18"/>
      <c r="Q36" s="19"/>
      <c r="R36" s="18"/>
      <c r="S36" s="19"/>
      <c r="T36" s="19"/>
      <c r="U36" s="20">
        <f t="shared" si="2"/>
        <v>0</v>
      </c>
      <c r="V36" s="20"/>
      <c r="W36" s="18"/>
      <c r="X36" s="18"/>
      <c r="Y36" s="18"/>
      <c r="Z36" s="18"/>
      <c r="AA36" s="18"/>
      <c r="AB36" s="18"/>
    </row>
    <row r="37" spans="1:28" x14ac:dyDescent="0.25">
      <c r="A37" s="11" t="str">
        <f t="shared" si="3"/>
        <v/>
      </c>
      <c r="C37" s="46"/>
      <c r="D37" s="46"/>
      <c r="E37" s="20" t="str">
        <f t="shared" si="0"/>
        <v/>
      </c>
      <c r="F37" s="20"/>
      <c r="G37" s="18"/>
      <c r="H37" s="18"/>
      <c r="I37" s="27"/>
      <c r="J37" s="19"/>
      <c r="K37" s="19"/>
      <c r="L37" s="19"/>
      <c r="M37" s="20">
        <f t="shared" si="1"/>
        <v>0</v>
      </c>
      <c r="N37" s="20"/>
      <c r="O37" s="18"/>
      <c r="P37" s="18"/>
      <c r="Q37" s="19"/>
      <c r="R37" s="18"/>
      <c r="S37" s="19"/>
      <c r="T37" s="19"/>
      <c r="U37" s="20">
        <f t="shared" si="2"/>
        <v>0</v>
      </c>
      <c r="V37" s="20"/>
      <c r="W37" s="18"/>
      <c r="X37" s="18"/>
      <c r="Y37" s="18"/>
      <c r="Z37" s="18"/>
      <c r="AA37" s="18"/>
      <c r="AB37" s="18"/>
    </row>
    <row r="38" spans="1:28" x14ac:dyDescent="0.25">
      <c r="A38" s="11" t="str">
        <f t="shared" si="3"/>
        <v/>
      </c>
      <c r="C38" s="46"/>
      <c r="D38" s="46"/>
      <c r="E38" s="20" t="str">
        <f t="shared" si="0"/>
        <v/>
      </c>
      <c r="F38" s="20"/>
      <c r="G38" s="18"/>
      <c r="H38" s="18"/>
      <c r="I38" s="19"/>
      <c r="J38" s="19"/>
      <c r="K38" s="19"/>
      <c r="L38" s="19"/>
      <c r="M38" s="20">
        <f t="shared" si="1"/>
        <v>0</v>
      </c>
      <c r="N38" s="20"/>
      <c r="O38" s="18"/>
      <c r="P38" s="18"/>
      <c r="Q38" s="19"/>
      <c r="R38" s="18"/>
      <c r="S38" s="19"/>
      <c r="T38" s="19"/>
      <c r="U38" s="20">
        <f t="shared" si="2"/>
        <v>0</v>
      </c>
      <c r="V38" s="20"/>
      <c r="W38" s="18"/>
      <c r="X38" s="18"/>
      <c r="Y38" s="18"/>
      <c r="Z38" s="18"/>
      <c r="AA38" s="18"/>
      <c r="AB38" s="18"/>
    </row>
    <row r="39" spans="1:28" x14ac:dyDescent="0.25">
      <c r="A39" s="11" t="str">
        <f t="shared" si="3"/>
        <v/>
      </c>
      <c r="C39" s="46"/>
      <c r="D39" s="46"/>
      <c r="E39" s="20" t="str">
        <f t="shared" si="0"/>
        <v/>
      </c>
      <c r="F39" s="20"/>
      <c r="G39" s="18"/>
      <c r="H39" s="18"/>
      <c r="I39" s="19"/>
      <c r="J39" s="19"/>
      <c r="K39" s="19"/>
      <c r="L39" s="19"/>
      <c r="M39" s="20">
        <f t="shared" si="1"/>
        <v>0</v>
      </c>
      <c r="N39" s="20"/>
      <c r="O39" s="18"/>
      <c r="P39" s="18"/>
      <c r="Q39" s="19"/>
      <c r="R39" s="18"/>
      <c r="S39" s="19"/>
      <c r="T39" s="19"/>
      <c r="U39" s="20">
        <f t="shared" si="2"/>
        <v>0</v>
      </c>
      <c r="V39" s="20"/>
      <c r="W39" s="18"/>
      <c r="X39" s="18"/>
      <c r="Y39" s="18"/>
      <c r="Z39" s="18"/>
      <c r="AA39" s="18"/>
      <c r="AB39" s="18"/>
    </row>
    <row r="40" spans="1:28" x14ac:dyDescent="0.25">
      <c r="A40" s="11" t="str">
        <f t="shared" si="3"/>
        <v/>
      </c>
      <c r="C40" s="46"/>
      <c r="D40" s="46"/>
      <c r="E40" s="20" t="str">
        <f t="shared" si="0"/>
        <v/>
      </c>
      <c r="F40" s="20"/>
      <c r="G40" s="18"/>
      <c r="H40" s="18"/>
      <c r="I40" s="19"/>
      <c r="J40" s="19"/>
      <c r="K40" s="19"/>
      <c r="L40" s="19"/>
      <c r="M40" s="20">
        <f t="shared" si="1"/>
        <v>0</v>
      </c>
      <c r="N40" s="20"/>
      <c r="O40" s="18"/>
      <c r="P40" s="18"/>
      <c r="Q40" s="19"/>
      <c r="R40" s="18"/>
      <c r="S40" s="19"/>
      <c r="T40" s="19"/>
      <c r="U40" s="20">
        <f t="shared" si="2"/>
        <v>0</v>
      </c>
      <c r="V40" s="20"/>
      <c r="W40" s="18"/>
      <c r="X40" s="18"/>
      <c r="Y40" s="18"/>
      <c r="Z40" s="18"/>
      <c r="AA40" s="18"/>
      <c r="AB40" s="18"/>
    </row>
    <row r="41" spans="1:28" x14ac:dyDescent="0.25">
      <c r="A41" s="11" t="str">
        <f t="shared" si="3"/>
        <v/>
      </c>
      <c r="C41" s="46"/>
      <c r="D41" s="46"/>
      <c r="E41" s="20" t="str">
        <f t="shared" si="0"/>
        <v/>
      </c>
      <c r="F41" s="20"/>
      <c r="G41" s="18"/>
      <c r="H41" s="18"/>
      <c r="I41" s="19"/>
      <c r="J41" s="19"/>
      <c r="K41" s="19"/>
      <c r="L41" s="19"/>
      <c r="M41" s="20">
        <f t="shared" si="1"/>
        <v>0</v>
      </c>
      <c r="N41" s="20"/>
      <c r="O41" s="18"/>
      <c r="P41" s="18"/>
      <c r="Q41" s="19"/>
      <c r="R41" s="18"/>
      <c r="S41" s="19"/>
      <c r="T41" s="19"/>
      <c r="U41" s="20">
        <f t="shared" si="2"/>
        <v>0</v>
      </c>
      <c r="V41" s="20"/>
      <c r="W41" s="18"/>
      <c r="X41" s="18"/>
      <c r="Y41" s="18"/>
      <c r="Z41" s="18"/>
      <c r="AA41" s="18"/>
      <c r="AB41" s="18"/>
    </row>
    <row r="42" spans="1:28" x14ac:dyDescent="0.25">
      <c r="A42" s="11" t="str">
        <f t="shared" si="3"/>
        <v/>
      </c>
      <c r="C42" s="46"/>
      <c r="D42" s="46"/>
      <c r="E42" s="20" t="str">
        <f t="shared" si="0"/>
        <v/>
      </c>
      <c r="F42" s="20"/>
      <c r="G42" s="18"/>
      <c r="H42" s="18"/>
      <c r="I42" s="19"/>
      <c r="J42" s="19"/>
      <c r="K42" s="19"/>
      <c r="L42" s="19"/>
      <c r="M42" s="20">
        <f t="shared" si="1"/>
        <v>0</v>
      </c>
      <c r="N42" s="20"/>
      <c r="O42" s="18"/>
      <c r="P42" s="18"/>
      <c r="Q42" s="19"/>
      <c r="R42" s="18"/>
      <c r="S42" s="19"/>
      <c r="T42" s="19"/>
      <c r="U42" s="20">
        <f t="shared" si="2"/>
        <v>0</v>
      </c>
      <c r="V42" s="20"/>
      <c r="W42" s="18"/>
      <c r="X42" s="18"/>
      <c r="Y42" s="18"/>
      <c r="Z42" s="18"/>
      <c r="AA42" s="18"/>
      <c r="AB42" s="18"/>
    </row>
    <row r="43" spans="1:28" x14ac:dyDescent="0.25">
      <c r="A43" s="11" t="str">
        <f t="shared" si="3"/>
        <v/>
      </c>
      <c r="C43" s="46"/>
      <c r="D43" s="46"/>
      <c r="E43" s="20" t="str">
        <f t="shared" si="0"/>
        <v/>
      </c>
      <c r="F43" s="20"/>
      <c r="G43" s="18"/>
      <c r="H43" s="18"/>
      <c r="I43" s="19"/>
      <c r="J43" s="19"/>
      <c r="K43" s="19"/>
      <c r="L43" s="19"/>
      <c r="M43" s="20">
        <f t="shared" si="1"/>
        <v>0</v>
      </c>
      <c r="N43" s="20"/>
      <c r="O43" s="18"/>
      <c r="P43" s="18"/>
      <c r="Q43" s="19"/>
      <c r="R43" s="18"/>
      <c r="S43" s="19"/>
      <c r="T43" s="19"/>
      <c r="U43" s="20">
        <f t="shared" si="2"/>
        <v>0</v>
      </c>
      <c r="V43" s="20"/>
      <c r="W43" s="18"/>
      <c r="X43" s="18"/>
      <c r="Y43" s="18"/>
      <c r="Z43" s="18"/>
      <c r="AA43" s="18"/>
      <c r="AB43" s="18"/>
    </row>
    <row r="44" spans="1:28" x14ac:dyDescent="0.25">
      <c r="A44" s="11" t="str">
        <f t="shared" si="3"/>
        <v/>
      </c>
      <c r="C44" s="46"/>
      <c r="D44" s="46"/>
      <c r="E44" s="20" t="str">
        <f t="shared" si="0"/>
        <v/>
      </c>
      <c r="F44" s="20"/>
      <c r="G44" s="18"/>
      <c r="H44" s="18"/>
      <c r="I44" s="19"/>
      <c r="J44" s="19"/>
      <c r="K44" s="19"/>
      <c r="L44" s="19"/>
      <c r="M44" s="20">
        <f t="shared" si="1"/>
        <v>0</v>
      </c>
      <c r="N44" s="20"/>
      <c r="O44" s="18"/>
      <c r="P44" s="18"/>
      <c r="Q44" s="19"/>
      <c r="R44" s="18"/>
      <c r="S44" s="19"/>
      <c r="T44" s="19"/>
      <c r="U44" s="20">
        <f t="shared" si="2"/>
        <v>0</v>
      </c>
      <c r="V44" s="20"/>
      <c r="W44" s="18"/>
      <c r="X44" s="18"/>
      <c r="Y44" s="18"/>
      <c r="Z44" s="18"/>
      <c r="AA44" s="18"/>
      <c r="AB44" s="18"/>
    </row>
    <row r="45" spans="1:28" x14ac:dyDescent="0.25">
      <c r="A45" s="11" t="str">
        <f t="shared" si="3"/>
        <v/>
      </c>
      <c r="C45" s="46"/>
      <c r="D45" s="46"/>
      <c r="E45" s="20" t="str">
        <f t="shared" si="0"/>
        <v/>
      </c>
      <c r="F45" s="20"/>
      <c r="G45" s="18"/>
      <c r="H45" s="18"/>
      <c r="I45" s="19"/>
      <c r="J45" s="19"/>
      <c r="K45" s="19"/>
      <c r="L45" s="19"/>
      <c r="M45" s="20">
        <f t="shared" si="1"/>
        <v>0</v>
      </c>
      <c r="N45" s="20"/>
      <c r="O45" s="18"/>
      <c r="P45" s="18"/>
      <c r="Q45" s="19"/>
      <c r="R45" s="18"/>
      <c r="S45" s="19"/>
      <c r="T45" s="19"/>
      <c r="U45" s="20">
        <f t="shared" si="2"/>
        <v>0</v>
      </c>
      <c r="V45" s="20"/>
      <c r="W45" s="18"/>
      <c r="X45" s="18"/>
      <c r="Y45" s="18"/>
      <c r="Z45" s="18"/>
      <c r="AA45" s="18"/>
      <c r="AB45" s="18"/>
    </row>
    <row r="46" spans="1:28" x14ac:dyDescent="0.25">
      <c r="A46" s="11" t="str">
        <f t="shared" si="3"/>
        <v/>
      </c>
      <c r="C46" s="46"/>
      <c r="D46" s="46"/>
      <c r="E46" s="20" t="str">
        <f t="shared" si="0"/>
        <v/>
      </c>
      <c r="F46" s="20"/>
      <c r="G46" s="18"/>
      <c r="H46" s="18"/>
      <c r="I46" s="19"/>
      <c r="J46" s="19"/>
      <c r="K46" s="19"/>
      <c r="L46" s="19"/>
      <c r="M46" s="20">
        <f t="shared" si="1"/>
        <v>0</v>
      </c>
      <c r="N46" s="20"/>
      <c r="O46" s="18"/>
      <c r="P46" s="18"/>
      <c r="Q46" s="19"/>
      <c r="R46" s="18"/>
      <c r="S46" s="19"/>
      <c r="T46" s="19"/>
      <c r="U46" s="20">
        <f t="shared" si="2"/>
        <v>0</v>
      </c>
      <c r="V46" s="20"/>
      <c r="W46" s="18"/>
      <c r="X46" s="18"/>
      <c r="Y46" s="18"/>
      <c r="Z46" s="18"/>
      <c r="AA46" s="18"/>
      <c r="AB46" s="18"/>
    </row>
    <row r="48" spans="1:28" ht="27.75" customHeight="1" x14ac:dyDescent="0.5">
      <c r="C48" s="54" t="s">
        <v>40</v>
      </c>
      <c r="D48" s="54"/>
      <c r="E48" s="54"/>
      <c r="F48" s="54"/>
      <c r="G48" s="54"/>
      <c r="H48" s="54"/>
      <c r="I48" s="54"/>
      <c r="J48" s="54"/>
      <c r="K48" s="54"/>
      <c r="L48" s="54"/>
      <c r="M48" s="54"/>
      <c r="N48" s="54"/>
      <c r="O48" s="54"/>
      <c r="P48" s="54"/>
      <c r="Q48" s="54"/>
      <c r="R48" s="54"/>
      <c r="S48" s="54"/>
      <c r="T48" s="54"/>
      <c r="U48" s="54"/>
      <c r="V48" s="54"/>
      <c r="W48" s="54"/>
      <c r="X48" s="54"/>
      <c r="Y48" s="54"/>
      <c r="Z48" s="54"/>
      <c r="AA48" s="54"/>
      <c r="AB48" s="54"/>
    </row>
    <row r="49" spans="1:28" ht="15" x14ac:dyDescent="0.25">
      <c r="C49" s="1"/>
      <c r="D49" s="1"/>
      <c r="E49" s="1"/>
      <c r="F49" s="1"/>
      <c r="G49" s="1"/>
      <c r="H49" s="1"/>
      <c r="I49" s="1"/>
      <c r="J49" s="1"/>
      <c r="K49" s="1"/>
      <c r="L49" s="1"/>
      <c r="M49" s="1"/>
      <c r="N49" s="1"/>
      <c r="O49" s="1"/>
      <c r="P49" s="1"/>
      <c r="Q49" s="1"/>
      <c r="R49" s="1"/>
      <c r="S49" s="1"/>
      <c r="T49" s="1"/>
      <c r="U49" s="1"/>
      <c r="V49" s="1"/>
      <c r="W49" s="1"/>
    </row>
    <row r="50" spans="1:28" ht="15.6" x14ac:dyDescent="0.3">
      <c r="C50" s="50" t="s">
        <v>2</v>
      </c>
      <c r="D50" s="50"/>
      <c r="E50" s="50"/>
      <c r="F50" s="16"/>
      <c r="G50" s="51" t="s">
        <v>3</v>
      </c>
      <c r="H50" s="52"/>
      <c r="I50" s="52"/>
      <c r="J50" s="52"/>
      <c r="K50" s="52"/>
      <c r="L50" s="52"/>
      <c r="M50" s="53"/>
      <c r="N50" s="16"/>
      <c r="O50" s="51" t="s">
        <v>4</v>
      </c>
      <c r="P50" s="52"/>
      <c r="Q50" s="52"/>
      <c r="R50" s="52"/>
      <c r="S50" s="52"/>
      <c r="T50" s="52"/>
      <c r="U50" s="53"/>
      <c r="V50" s="16"/>
      <c r="W50" s="51" t="s">
        <v>948</v>
      </c>
      <c r="X50" s="52"/>
      <c r="Y50" s="52"/>
      <c r="Z50" s="52"/>
      <c r="AA50" s="52"/>
      <c r="AB50" s="53"/>
    </row>
    <row r="51" spans="1:28" s="10" customFormat="1" ht="32.25" customHeight="1" x14ac:dyDescent="0.2">
      <c r="C51" s="49" t="s">
        <v>0</v>
      </c>
      <c r="D51" s="49"/>
      <c r="E51" s="15" t="s">
        <v>1</v>
      </c>
      <c r="F51" s="15"/>
      <c r="G51" s="36" t="s">
        <v>960</v>
      </c>
      <c r="H51" s="36" t="s">
        <v>959</v>
      </c>
      <c r="I51" s="17" t="s">
        <v>927</v>
      </c>
      <c r="J51" s="17" t="s">
        <v>928</v>
      </c>
      <c r="K51" s="17" t="s">
        <v>11</v>
      </c>
      <c r="L51" s="17" t="s">
        <v>12</v>
      </c>
      <c r="M51" s="15" t="s">
        <v>13</v>
      </c>
      <c r="N51" s="15"/>
      <c r="O51" s="36" t="s">
        <v>960</v>
      </c>
      <c r="P51" s="36" t="s">
        <v>959</v>
      </c>
      <c r="Q51" s="17" t="s">
        <v>927</v>
      </c>
      <c r="R51" s="17" t="s">
        <v>928</v>
      </c>
      <c r="S51" s="17" t="s">
        <v>11</v>
      </c>
      <c r="T51" s="17" t="s">
        <v>12</v>
      </c>
      <c r="U51" s="15" t="s">
        <v>13</v>
      </c>
      <c r="V51" s="15"/>
      <c r="W51" s="36" t="s">
        <v>960</v>
      </c>
      <c r="X51" s="36" t="s">
        <v>959</v>
      </c>
      <c r="Y51" s="17" t="s">
        <v>929</v>
      </c>
      <c r="Z51" s="17" t="s">
        <v>930</v>
      </c>
      <c r="AA51" s="17" t="s">
        <v>931</v>
      </c>
      <c r="AB51" s="17" t="s">
        <v>932</v>
      </c>
    </row>
    <row r="52" spans="1:28" x14ac:dyDescent="0.25">
      <c r="A52" s="11" t="str">
        <f>IFERROR(_xlfn.RANK.EQ(E52,E$52:E$72,0)+ROW()/10000,"")</f>
        <v/>
      </c>
      <c r="C52" s="46"/>
      <c r="D52" s="46"/>
      <c r="E52" s="20" t="str">
        <f t="shared" ref="E52:E72" si="4">IF(C52&gt;"0",M52+U52,"")</f>
        <v/>
      </c>
      <c r="F52" s="20"/>
      <c r="G52" s="18"/>
      <c r="H52" s="18"/>
      <c r="I52" s="27"/>
      <c r="J52" s="19"/>
      <c r="K52" s="19"/>
      <c r="L52" s="19"/>
      <c r="M52" s="20">
        <f t="shared" ref="M52:M72" si="5">SUM(K52+L52)</f>
        <v>0</v>
      </c>
      <c r="N52" s="20"/>
      <c r="O52" s="18"/>
      <c r="P52" s="18"/>
      <c r="Q52" s="27"/>
      <c r="R52" s="18"/>
      <c r="S52" s="19"/>
      <c r="T52" s="19"/>
      <c r="U52" s="20">
        <f t="shared" ref="U52:U72" si="6">SUM(S52+T52)</f>
        <v>0</v>
      </c>
      <c r="V52" s="20"/>
      <c r="W52" s="18"/>
      <c r="X52" s="18"/>
      <c r="Y52" s="18"/>
      <c r="Z52" s="18"/>
      <c r="AA52" s="18"/>
      <c r="AB52" s="18"/>
    </row>
    <row r="53" spans="1:28" x14ac:dyDescent="0.25">
      <c r="A53" s="11" t="str">
        <f t="shared" ref="A53:A72" si="7">IFERROR(_xlfn.RANK.EQ(E53,E$52:E$72,0)+ROW()/10000,"")</f>
        <v/>
      </c>
      <c r="C53" s="46"/>
      <c r="D53" s="46"/>
      <c r="E53" s="20" t="str">
        <f t="shared" si="4"/>
        <v/>
      </c>
      <c r="F53" s="20"/>
      <c r="G53" s="18"/>
      <c r="H53" s="18"/>
      <c r="I53" s="27"/>
      <c r="J53" s="19"/>
      <c r="K53" s="19"/>
      <c r="L53" s="19"/>
      <c r="M53" s="20">
        <f t="shared" si="5"/>
        <v>0</v>
      </c>
      <c r="N53" s="20"/>
      <c r="O53" s="18"/>
      <c r="P53" s="18"/>
      <c r="Q53" s="27"/>
      <c r="R53" s="18"/>
      <c r="S53" s="19"/>
      <c r="T53" s="19"/>
      <c r="U53" s="20">
        <f t="shared" si="6"/>
        <v>0</v>
      </c>
      <c r="V53" s="20"/>
      <c r="W53" s="18"/>
      <c r="X53" s="18"/>
      <c r="Y53" s="18"/>
      <c r="Z53" s="18"/>
      <c r="AA53" s="18"/>
      <c r="AB53" s="18"/>
    </row>
    <row r="54" spans="1:28" x14ac:dyDescent="0.25">
      <c r="A54" s="11" t="str">
        <f t="shared" si="7"/>
        <v/>
      </c>
      <c r="C54" s="46"/>
      <c r="D54" s="46"/>
      <c r="E54" s="20" t="str">
        <f t="shared" si="4"/>
        <v/>
      </c>
      <c r="F54" s="20"/>
      <c r="G54" s="18"/>
      <c r="H54" s="18"/>
      <c r="I54" s="27"/>
      <c r="J54" s="19"/>
      <c r="K54" s="19"/>
      <c r="L54" s="19"/>
      <c r="M54" s="20">
        <f t="shared" si="5"/>
        <v>0</v>
      </c>
      <c r="N54" s="20"/>
      <c r="O54" s="18"/>
      <c r="P54" s="18"/>
      <c r="Q54" s="27"/>
      <c r="R54" s="18"/>
      <c r="S54" s="19"/>
      <c r="T54" s="19"/>
      <c r="U54" s="20">
        <f t="shared" si="6"/>
        <v>0</v>
      </c>
      <c r="V54" s="20"/>
      <c r="W54" s="18"/>
      <c r="X54" s="18"/>
      <c r="Y54" s="18"/>
      <c r="Z54" s="18"/>
      <c r="AA54" s="18"/>
      <c r="AB54" s="18"/>
    </row>
    <row r="55" spans="1:28" x14ac:dyDescent="0.25">
      <c r="A55" s="11" t="str">
        <f t="shared" si="7"/>
        <v/>
      </c>
      <c r="C55" s="46"/>
      <c r="D55" s="46"/>
      <c r="E55" s="20" t="str">
        <f t="shared" si="4"/>
        <v/>
      </c>
      <c r="F55" s="20"/>
      <c r="G55" s="18"/>
      <c r="H55" s="18"/>
      <c r="I55" s="27"/>
      <c r="J55" s="19"/>
      <c r="K55" s="19"/>
      <c r="L55" s="19"/>
      <c r="M55" s="20">
        <f t="shared" si="5"/>
        <v>0</v>
      </c>
      <c r="N55" s="20"/>
      <c r="O55" s="18"/>
      <c r="P55" s="18"/>
      <c r="Q55" s="27"/>
      <c r="R55" s="18"/>
      <c r="S55" s="19"/>
      <c r="T55" s="19"/>
      <c r="U55" s="20">
        <f t="shared" si="6"/>
        <v>0</v>
      </c>
      <c r="V55" s="20"/>
      <c r="W55" s="18"/>
      <c r="X55" s="18"/>
      <c r="Y55" s="18"/>
      <c r="Z55" s="18"/>
      <c r="AA55" s="18"/>
      <c r="AB55" s="18"/>
    </row>
    <row r="56" spans="1:28" x14ac:dyDescent="0.25">
      <c r="A56" s="11" t="str">
        <f t="shared" si="7"/>
        <v/>
      </c>
      <c r="C56" s="46"/>
      <c r="D56" s="46"/>
      <c r="E56" s="20" t="str">
        <f t="shared" si="4"/>
        <v/>
      </c>
      <c r="F56" s="20"/>
      <c r="G56" s="18"/>
      <c r="H56" s="18"/>
      <c r="I56" s="27"/>
      <c r="J56" s="19"/>
      <c r="K56" s="19"/>
      <c r="L56" s="19"/>
      <c r="M56" s="20">
        <f t="shared" si="5"/>
        <v>0</v>
      </c>
      <c r="N56" s="20"/>
      <c r="O56" s="18"/>
      <c r="P56" s="18"/>
      <c r="Q56" s="27"/>
      <c r="R56" s="18"/>
      <c r="S56" s="19"/>
      <c r="T56" s="19"/>
      <c r="U56" s="20">
        <f t="shared" si="6"/>
        <v>0</v>
      </c>
      <c r="V56" s="20"/>
      <c r="W56" s="18"/>
      <c r="X56" s="18"/>
      <c r="Y56" s="18"/>
      <c r="Z56" s="18"/>
      <c r="AA56" s="18"/>
      <c r="AB56" s="18"/>
    </row>
    <row r="57" spans="1:28" x14ac:dyDescent="0.25">
      <c r="A57" s="11" t="str">
        <f t="shared" si="7"/>
        <v/>
      </c>
      <c r="C57" s="46"/>
      <c r="D57" s="46"/>
      <c r="E57" s="20" t="str">
        <f t="shared" si="4"/>
        <v/>
      </c>
      <c r="F57" s="20"/>
      <c r="G57" s="18"/>
      <c r="H57" s="18"/>
      <c r="I57" s="27"/>
      <c r="J57" s="19"/>
      <c r="K57" s="19"/>
      <c r="L57" s="19"/>
      <c r="M57" s="20">
        <f t="shared" si="5"/>
        <v>0</v>
      </c>
      <c r="N57" s="20"/>
      <c r="O57" s="18"/>
      <c r="P57" s="18"/>
      <c r="Q57" s="27"/>
      <c r="R57" s="18"/>
      <c r="S57" s="19"/>
      <c r="T57" s="19"/>
      <c r="U57" s="20">
        <f t="shared" si="6"/>
        <v>0</v>
      </c>
      <c r="V57" s="20"/>
      <c r="W57" s="18"/>
      <c r="X57" s="18"/>
      <c r="Y57" s="18"/>
      <c r="Z57" s="18"/>
      <c r="AA57" s="18"/>
      <c r="AB57" s="18"/>
    </row>
    <row r="58" spans="1:28" x14ac:dyDescent="0.25">
      <c r="A58" s="11" t="str">
        <f t="shared" si="7"/>
        <v/>
      </c>
      <c r="C58" s="46"/>
      <c r="D58" s="46"/>
      <c r="E58" s="20" t="str">
        <f t="shared" si="4"/>
        <v/>
      </c>
      <c r="F58" s="20"/>
      <c r="G58" s="18"/>
      <c r="H58" s="18"/>
      <c r="I58" s="27"/>
      <c r="J58" s="19"/>
      <c r="K58" s="19"/>
      <c r="L58" s="19"/>
      <c r="M58" s="20">
        <f t="shared" si="5"/>
        <v>0</v>
      </c>
      <c r="N58" s="20"/>
      <c r="O58" s="18"/>
      <c r="P58" s="18"/>
      <c r="Q58" s="27"/>
      <c r="R58" s="18"/>
      <c r="S58" s="19"/>
      <c r="T58" s="19"/>
      <c r="U58" s="20">
        <f t="shared" si="6"/>
        <v>0</v>
      </c>
      <c r="V58" s="20"/>
      <c r="W58" s="18"/>
      <c r="X58" s="18"/>
      <c r="Y58" s="18"/>
      <c r="Z58" s="18"/>
      <c r="AA58" s="18"/>
      <c r="AB58" s="18"/>
    </row>
    <row r="59" spans="1:28" x14ac:dyDescent="0.25">
      <c r="A59" s="11" t="str">
        <f t="shared" si="7"/>
        <v/>
      </c>
      <c r="C59" s="46"/>
      <c r="D59" s="46"/>
      <c r="E59" s="20" t="str">
        <f t="shared" si="4"/>
        <v/>
      </c>
      <c r="F59" s="20"/>
      <c r="G59" s="18"/>
      <c r="H59" s="18"/>
      <c r="I59" s="27"/>
      <c r="J59" s="19"/>
      <c r="K59" s="19"/>
      <c r="L59" s="19"/>
      <c r="M59" s="20">
        <f t="shared" si="5"/>
        <v>0</v>
      </c>
      <c r="N59" s="20"/>
      <c r="O59" s="18"/>
      <c r="P59" s="18"/>
      <c r="Q59" s="27"/>
      <c r="R59" s="18"/>
      <c r="S59" s="19"/>
      <c r="T59" s="19"/>
      <c r="U59" s="20">
        <f t="shared" si="6"/>
        <v>0</v>
      </c>
      <c r="V59" s="20"/>
      <c r="W59" s="18"/>
      <c r="X59" s="18"/>
      <c r="Y59" s="18"/>
      <c r="Z59" s="18"/>
      <c r="AA59" s="18"/>
      <c r="AB59" s="18"/>
    </row>
    <row r="60" spans="1:28" x14ac:dyDescent="0.25">
      <c r="A60" s="11" t="str">
        <f t="shared" si="7"/>
        <v/>
      </c>
      <c r="C60" s="46"/>
      <c r="D60" s="46"/>
      <c r="E60" s="20" t="str">
        <f t="shared" si="4"/>
        <v/>
      </c>
      <c r="F60" s="20"/>
      <c r="G60" s="18"/>
      <c r="H60" s="18"/>
      <c r="I60" s="27"/>
      <c r="J60" s="19"/>
      <c r="K60" s="19"/>
      <c r="L60" s="19"/>
      <c r="M60" s="20">
        <f t="shared" si="5"/>
        <v>0</v>
      </c>
      <c r="N60" s="20"/>
      <c r="O60" s="18"/>
      <c r="P60" s="18"/>
      <c r="Q60" s="27"/>
      <c r="R60" s="18"/>
      <c r="S60" s="19"/>
      <c r="T60" s="19"/>
      <c r="U60" s="20">
        <f t="shared" si="6"/>
        <v>0</v>
      </c>
      <c r="V60" s="20"/>
      <c r="W60" s="18"/>
      <c r="X60" s="18"/>
      <c r="Y60" s="18"/>
      <c r="Z60" s="18"/>
      <c r="AA60" s="18"/>
      <c r="AB60" s="18"/>
    </row>
    <row r="61" spans="1:28" x14ac:dyDescent="0.25">
      <c r="A61" s="11" t="str">
        <f t="shared" si="7"/>
        <v/>
      </c>
      <c r="C61" s="46"/>
      <c r="D61" s="46"/>
      <c r="E61" s="20" t="str">
        <f t="shared" si="4"/>
        <v/>
      </c>
      <c r="F61" s="20"/>
      <c r="G61" s="18"/>
      <c r="H61" s="18"/>
      <c r="I61" s="27"/>
      <c r="J61" s="19"/>
      <c r="K61" s="19"/>
      <c r="L61" s="19"/>
      <c r="M61" s="20">
        <f t="shared" si="5"/>
        <v>0</v>
      </c>
      <c r="N61" s="20"/>
      <c r="O61" s="18"/>
      <c r="P61" s="18"/>
      <c r="Q61" s="27"/>
      <c r="R61" s="18"/>
      <c r="S61" s="19"/>
      <c r="T61" s="19"/>
      <c r="U61" s="20">
        <f t="shared" si="6"/>
        <v>0</v>
      </c>
      <c r="V61" s="20"/>
      <c r="W61" s="18"/>
      <c r="X61" s="18"/>
      <c r="Y61" s="18"/>
      <c r="Z61" s="18"/>
      <c r="AA61" s="18"/>
      <c r="AB61" s="18"/>
    </row>
    <row r="62" spans="1:28" x14ac:dyDescent="0.25">
      <c r="A62" s="11" t="str">
        <f t="shared" si="7"/>
        <v/>
      </c>
      <c r="C62" s="46"/>
      <c r="D62" s="46"/>
      <c r="E62" s="20" t="str">
        <f t="shared" si="4"/>
        <v/>
      </c>
      <c r="F62" s="20"/>
      <c r="G62" s="18"/>
      <c r="H62" s="18"/>
      <c r="I62" s="27"/>
      <c r="J62" s="19"/>
      <c r="K62" s="19"/>
      <c r="L62" s="19"/>
      <c r="M62" s="20">
        <f t="shared" si="5"/>
        <v>0</v>
      </c>
      <c r="N62" s="20"/>
      <c r="O62" s="18"/>
      <c r="P62" s="18"/>
      <c r="Q62" s="27"/>
      <c r="R62" s="18"/>
      <c r="S62" s="19"/>
      <c r="T62" s="19"/>
      <c r="U62" s="20">
        <f t="shared" si="6"/>
        <v>0</v>
      </c>
      <c r="V62" s="20"/>
      <c r="W62" s="18"/>
      <c r="X62" s="18"/>
      <c r="Y62" s="18"/>
      <c r="Z62" s="18"/>
      <c r="AA62" s="18"/>
      <c r="AB62" s="18"/>
    </row>
    <row r="63" spans="1:28" x14ac:dyDescent="0.25">
      <c r="A63" s="11" t="str">
        <f t="shared" si="7"/>
        <v/>
      </c>
      <c r="C63" s="46"/>
      <c r="D63" s="46"/>
      <c r="E63" s="20" t="str">
        <f t="shared" si="4"/>
        <v/>
      </c>
      <c r="F63" s="20"/>
      <c r="G63" s="18"/>
      <c r="H63" s="18"/>
      <c r="I63" s="27"/>
      <c r="J63" s="19"/>
      <c r="K63" s="19"/>
      <c r="L63" s="19"/>
      <c r="M63" s="20">
        <f t="shared" si="5"/>
        <v>0</v>
      </c>
      <c r="N63" s="20"/>
      <c r="O63" s="18"/>
      <c r="P63" s="18"/>
      <c r="Q63" s="27"/>
      <c r="R63" s="18"/>
      <c r="S63" s="19"/>
      <c r="T63" s="19"/>
      <c r="U63" s="20">
        <f t="shared" si="6"/>
        <v>0</v>
      </c>
      <c r="V63" s="20"/>
      <c r="W63" s="18"/>
      <c r="X63" s="18"/>
      <c r="Y63" s="18"/>
      <c r="Z63" s="18"/>
      <c r="AA63" s="18"/>
      <c r="AB63" s="18"/>
    </row>
    <row r="64" spans="1:28" x14ac:dyDescent="0.25">
      <c r="A64" s="11" t="str">
        <f t="shared" si="7"/>
        <v/>
      </c>
      <c r="C64" s="46"/>
      <c r="D64" s="46"/>
      <c r="E64" s="20" t="str">
        <f t="shared" si="4"/>
        <v/>
      </c>
      <c r="F64" s="20"/>
      <c r="G64" s="18"/>
      <c r="H64" s="18"/>
      <c r="I64" s="27"/>
      <c r="J64" s="19"/>
      <c r="K64" s="19"/>
      <c r="L64" s="19"/>
      <c r="M64" s="20">
        <f t="shared" si="5"/>
        <v>0</v>
      </c>
      <c r="N64" s="20"/>
      <c r="O64" s="18"/>
      <c r="P64" s="18"/>
      <c r="Q64" s="27"/>
      <c r="R64" s="18"/>
      <c r="S64" s="19"/>
      <c r="T64" s="19"/>
      <c r="U64" s="20">
        <f t="shared" si="6"/>
        <v>0</v>
      </c>
      <c r="V64" s="20"/>
      <c r="W64" s="18"/>
      <c r="X64" s="18"/>
      <c r="Y64" s="18"/>
      <c r="Z64" s="18"/>
      <c r="AA64" s="18"/>
      <c r="AB64" s="18"/>
    </row>
    <row r="65" spans="1:28" x14ac:dyDescent="0.25">
      <c r="A65" s="11" t="str">
        <f t="shared" si="7"/>
        <v/>
      </c>
      <c r="C65" s="46"/>
      <c r="D65" s="46"/>
      <c r="E65" s="20" t="str">
        <f t="shared" si="4"/>
        <v/>
      </c>
      <c r="F65" s="20"/>
      <c r="G65" s="18"/>
      <c r="H65" s="18"/>
      <c r="I65" s="27"/>
      <c r="J65" s="19"/>
      <c r="K65" s="19"/>
      <c r="L65" s="19"/>
      <c r="M65" s="20">
        <f t="shared" si="5"/>
        <v>0</v>
      </c>
      <c r="N65" s="20"/>
      <c r="O65" s="18"/>
      <c r="P65" s="18"/>
      <c r="Q65" s="27"/>
      <c r="R65" s="18"/>
      <c r="S65" s="19"/>
      <c r="T65" s="19"/>
      <c r="U65" s="20">
        <f t="shared" si="6"/>
        <v>0</v>
      </c>
      <c r="V65" s="20"/>
      <c r="W65" s="18"/>
      <c r="X65" s="18"/>
      <c r="Y65" s="18"/>
      <c r="Z65" s="18"/>
      <c r="AA65" s="18"/>
      <c r="AB65" s="18"/>
    </row>
    <row r="66" spans="1:28" x14ac:dyDescent="0.25">
      <c r="A66" s="11" t="str">
        <f t="shared" si="7"/>
        <v/>
      </c>
      <c r="C66" s="46"/>
      <c r="D66" s="46"/>
      <c r="E66" s="20" t="str">
        <f t="shared" si="4"/>
        <v/>
      </c>
      <c r="F66" s="20"/>
      <c r="G66" s="18"/>
      <c r="H66" s="18"/>
      <c r="I66" s="27"/>
      <c r="J66" s="19"/>
      <c r="K66" s="19"/>
      <c r="L66" s="19"/>
      <c r="M66" s="20">
        <f t="shared" si="5"/>
        <v>0</v>
      </c>
      <c r="N66" s="20"/>
      <c r="O66" s="18"/>
      <c r="P66" s="18"/>
      <c r="Q66" s="27"/>
      <c r="R66" s="18"/>
      <c r="S66" s="19"/>
      <c r="T66" s="19"/>
      <c r="U66" s="20">
        <f t="shared" si="6"/>
        <v>0</v>
      </c>
      <c r="V66" s="20"/>
      <c r="W66" s="18"/>
      <c r="X66" s="18"/>
      <c r="Y66" s="18"/>
      <c r="Z66" s="18"/>
      <c r="AA66" s="18"/>
      <c r="AB66" s="18"/>
    </row>
    <row r="67" spans="1:28" x14ac:dyDescent="0.25">
      <c r="A67" s="11" t="str">
        <f t="shared" si="7"/>
        <v/>
      </c>
      <c r="C67" s="46"/>
      <c r="D67" s="46"/>
      <c r="E67" s="20" t="str">
        <f t="shared" si="4"/>
        <v/>
      </c>
      <c r="F67" s="20"/>
      <c r="G67" s="18"/>
      <c r="H67" s="18"/>
      <c r="I67" s="27"/>
      <c r="J67" s="19"/>
      <c r="K67" s="19"/>
      <c r="L67" s="19"/>
      <c r="M67" s="20">
        <f t="shared" si="5"/>
        <v>0</v>
      </c>
      <c r="N67" s="20"/>
      <c r="O67" s="18"/>
      <c r="P67" s="18"/>
      <c r="Q67" s="27"/>
      <c r="R67" s="18"/>
      <c r="S67" s="19"/>
      <c r="T67" s="19"/>
      <c r="U67" s="20">
        <f t="shared" si="6"/>
        <v>0</v>
      </c>
      <c r="V67" s="20"/>
      <c r="W67" s="18"/>
      <c r="X67" s="18"/>
      <c r="Y67" s="18"/>
      <c r="Z67" s="18"/>
      <c r="AA67" s="18"/>
      <c r="AB67" s="18"/>
    </row>
    <row r="68" spans="1:28" x14ac:dyDescent="0.25">
      <c r="A68" s="11" t="str">
        <f t="shared" si="7"/>
        <v/>
      </c>
      <c r="C68" s="46"/>
      <c r="D68" s="46"/>
      <c r="E68" s="20" t="str">
        <f t="shared" si="4"/>
        <v/>
      </c>
      <c r="F68" s="20"/>
      <c r="G68" s="18"/>
      <c r="H68" s="18"/>
      <c r="I68" s="27"/>
      <c r="J68" s="19"/>
      <c r="K68" s="19"/>
      <c r="L68" s="19"/>
      <c r="M68" s="20">
        <f t="shared" si="5"/>
        <v>0</v>
      </c>
      <c r="N68" s="20"/>
      <c r="O68" s="18"/>
      <c r="P68" s="18"/>
      <c r="Q68" s="27"/>
      <c r="R68" s="18"/>
      <c r="S68" s="19"/>
      <c r="T68" s="19"/>
      <c r="U68" s="20">
        <f t="shared" si="6"/>
        <v>0</v>
      </c>
      <c r="V68" s="20"/>
      <c r="W68" s="18"/>
      <c r="X68" s="18"/>
      <c r="Y68" s="18"/>
      <c r="Z68" s="18"/>
      <c r="AA68" s="18"/>
      <c r="AB68" s="18"/>
    </row>
    <row r="69" spans="1:28" x14ac:dyDescent="0.25">
      <c r="A69" s="11" t="str">
        <f t="shared" si="7"/>
        <v/>
      </c>
      <c r="C69" s="46"/>
      <c r="D69" s="46"/>
      <c r="E69" s="20" t="str">
        <f t="shared" si="4"/>
        <v/>
      </c>
      <c r="F69" s="20"/>
      <c r="G69" s="18"/>
      <c r="H69" s="18"/>
      <c r="I69" s="27"/>
      <c r="J69" s="19"/>
      <c r="K69" s="19"/>
      <c r="L69" s="19"/>
      <c r="M69" s="20">
        <f t="shared" si="5"/>
        <v>0</v>
      </c>
      <c r="N69" s="20"/>
      <c r="O69" s="18"/>
      <c r="P69" s="18"/>
      <c r="Q69" s="27"/>
      <c r="R69" s="18"/>
      <c r="S69" s="19"/>
      <c r="T69" s="19"/>
      <c r="U69" s="20">
        <f t="shared" si="6"/>
        <v>0</v>
      </c>
      <c r="V69" s="20"/>
      <c r="W69" s="18"/>
      <c r="X69" s="18"/>
      <c r="Y69" s="18"/>
      <c r="Z69" s="18"/>
      <c r="AA69" s="18"/>
      <c r="AB69" s="18"/>
    </row>
    <row r="70" spans="1:28" x14ac:dyDescent="0.25">
      <c r="A70" s="11" t="str">
        <f t="shared" si="7"/>
        <v/>
      </c>
      <c r="C70" s="46"/>
      <c r="D70" s="46"/>
      <c r="E70" s="20" t="str">
        <f t="shared" si="4"/>
        <v/>
      </c>
      <c r="F70" s="20"/>
      <c r="G70" s="18"/>
      <c r="H70" s="18"/>
      <c r="I70" s="27"/>
      <c r="J70" s="19"/>
      <c r="K70" s="19"/>
      <c r="L70" s="19"/>
      <c r="M70" s="20">
        <f t="shared" si="5"/>
        <v>0</v>
      </c>
      <c r="N70" s="20"/>
      <c r="O70" s="18"/>
      <c r="P70" s="18"/>
      <c r="Q70" s="27"/>
      <c r="R70" s="18"/>
      <c r="S70" s="19"/>
      <c r="T70" s="19"/>
      <c r="U70" s="20">
        <f t="shared" si="6"/>
        <v>0</v>
      </c>
      <c r="V70" s="20"/>
      <c r="W70" s="18"/>
      <c r="X70" s="18"/>
      <c r="Y70" s="18"/>
      <c r="Z70" s="18"/>
      <c r="AA70" s="18"/>
      <c r="AB70" s="18"/>
    </row>
    <row r="71" spans="1:28" x14ac:dyDescent="0.25">
      <c r="A71" s="11" t="str">
        <f t="shared" si="7"/>
        <v/>
      </c>
      <c r="C71" s="46"/>
      <c r="D71" s="46"/>
      <c r="E71" s="20" t="str">
        <f t="shared" si="4"/>
        <v/>
      </c>
      <c r="F71" s="20"/>
      <c r="G71" s="18"/>
      <c r="H71" s="18"/>
      <c r="I71" s="27"/>
      <c r="J71" s="19"/>
      <c r="K71" s="19"/>
      <c r="L71" s="19"/>
      <c r="M71" s="20">
        <f t="shared" si="5"/>
        <v>0</v>
      </c>
      <c r="N71" s="20"/>
      <c r="O71" s="18"/>
      <c r="P71" s="18"/>
      <c r="Q71" s="27"/>
      <c r="R71" s="18"/>
      <c r="S71" s="19"/>
      <c r="T71" s="19"/>
      <c r="U71" s="20">
        <f t="shared" si="6"/>
        <v>0</v>
      </c>
      <c r="V71" s="20"/>
      <c r="W71" s="18"/>
      <c r="X71" s="18"/>
      <c r="Y71" s="18"/>
      <c r="Z71" s="18"/>
      <c r="AA71" s="18"/>
      <c r="AB71" s="18"/>
    </row>
    <row r="72" spans="1:28" x14ac:dyDescent="0.25">
      <c r="A72" s="11" t="str">
        <f t="shared" si="7"/>
        <v/>
      </c>
      <c r="C72" s="46"/>
      <c r="D72" s="46"/>
      <c r="E72" s="20" t="str">
        <f t="shared" si="4"/>
        <v/>
      </c>
      <c r="F72" s="20"/>
      <c r="G72" s="18"/>
      <c r="H72" s="18"/>
      <c r="I72" s="27"/>
      <c r="J72" s="19"/>
      <c r="K72" s="19"/>
      <c r="L72" s="19"/>
      <c r="M72" s="20">
        <f t="shared" si="5"/>
        <v>0</v>
      </c>
      <c r="N72" s="20"/>
      <c r="O72" s="18"/>
      <c r="P72" s="18"/>
      <c r="Q72" s="27"/>
      <c r="R72" s="18"/>
      <c r="S72" s="19"/>
      <c r="T72" s="19"/>
      <c r="U72" s="20">
        <f t="shared" si="6"/>
        <v>0</v>
      </c>
      <c r="V72" s="20"/>
      <c r="W72" s="18"/>
      <c r="X72" s="18"/>
      <c r="Y72" s="18"/>
      <c r="Z72" s="18"/>
      <c r="AA72" s="18"/>
      <c r="AB72" s="18"/>
    </row>
  </sheetData>
  <sheetProtection algorithmName="SHA-512" hashValue="SSvlkpo5MJS3qtM6zptCXgjNOEwBBL4nPczPFEO81dn9iWC/fpocMNYr1qMb7Ora6ckTlDZHjStoPt7ZbQGsRQ==" saltValue="np/w7XcVTuMlJq1TnM1FFw==" spinCount="100000" sheet="1" selectLockedCells="1"/>
  <mergeCells count="58">
    <mergeCell ref="C31:D31"/>
    <mergeCell ref="C39:D39"/>
    <mergeCell ref="C40:D40"/>
    <mergeCell ref="C62:D62"/>
    <mergeCell ref="C50:E50"/>
    <mergeCell ref="C48:AB48"/>
    <mergeCell ref="W50:AB50"/>
    <mergeCell ref="C51:D51"/>
    <mergeCell ref="G50:M50"/>
    <mergeCell ref="O50:U50"/>
    <mergeCell ref="C54:D54"/>
    <mergeCell ref="C55:D55"/>
    <mergeCell ref="C56:D56"/>
    <mergeCell ref="C61:D61"/>
    <mergeCell ref="C45:D45"/>
    <mergeCell ref="C46:D46"/>
    <mergeCell ref="S2:T2"/>
    <mergeCell ref="E2:Q2"/>
    <mergeCell ref="C30:D30"/>
    <mergeCell ref="C25:D25"/>
    <mergeCell ref="C24:E24"/>
    <mergeCell ref="C27:D27"/>
    <mergeCell ref="C28:D28"/>
    <mergeCell ref="C29:D29"/>
    <mergeCell ref="C26:D26"/>
    <mergeCell ref="G24:M24"/>
    <mergeCell ref="O24:U24"/>
    <mergeCell ref="C22:AB22"/>
    <mergeCell ref="C21:AB21"/>
    <mergeCell ref="W24:AB24"/>
    <mergeCell ref="S11:T11"/>
    <mergeCell ref="C38:D38"/>
    <mergeCell ref="C32:D32"/>
    <mergeCell ref="C33:D33"/>
    <mergeCell ref="C34:D34"/>
    <mergeCell ref="C35:D35"/>
    <mergeCell ref="C36:D36"/>
    <mergeCell ref="C37:D37"/>
    <mergeCell ref="C72:D72"/>
    <mergeCell ref="C52:D52"/>
    <mergeCell ref="C57:D57"/>
    <mergeCell ref="C58:D58"/>
    <mergeCell ref="C59:D59"/>
    <mergeCell ref="C60:D60"/>
    <mergeCell ref="C69:D69"/>
    <mergeCell ref="C70:D70"/>
    <mergeCell ref="C71:D71"/>
    <mergeCell ref="C68:D68"/>
    <mergeCell ref="C67:D67"/>
    <mergeCell ref="C63:D63"/>
    <mergeCell ref="C64:D64"/>
    <mergeCell ref="C65:D65"/>
    <mergeCell ref="C66:D66"/>
    <mergeCell ref="C53:D53"/>
    <mergeCell ref="C41:D41"/>
    <mergeCell ref="C42:D42"/>
    <mergeCell ref="C43:D43"/>
    <mergeCell ref="C44:D44"/>
  </mergeCells>
  <phoneticPr fontId="0" type="noConversion"/>
  <dataValidations xWindow="240" yWindow="793" count="5">
    <dataValidation allowBlank="1" showInputMessage="1" showErrorMessage="1" error="Jahreszahl ungültig!_x000a_Jahreszahl liegt nicht im_x000a_ Bereich von 2005 bis 2050_x000a__x000a_Jahreszahl bitte 4-stellig eingben_x000a_" prompt="Bitte Jahreszahl des Sportjahrs angeben" sqref="S2:T2" xr:uid="{00000000-0002-0000-0000-000000000000}"/>
    <dataValidation type="whole" allowBlank="1" showInputMessage="1" showErrorMessage="1" error="Wie hast Du das geschaft mit 10 Schuss dieses Ergebnis zu erreichen?_x000a__x000a_Bitte Eingabe prüfen!!" prompt="Bitte Ringzahl der 10er Serie eingeben" sqref="S26:T46 K26:L46 K52:L72 S52:T72" xr:uid="{00000000-0002-0000-0000-000001000000}">
      <formula1>0</formula1>
      <formula2>100</formula2>
    </dataValidation>
    <dataValidation type="list" allowBlank="1" showInputMessage="1" showErrorMessage="1" sqref="C26:D46 C52:D72" xr:uid="{580A933F-E05B-4751-AEF7-767ABB3FE58B}">
      <formula1>INDIRECT("_"&amp;VLOOKUP(Gau,Gau_M,2,FALSE))</formula1>
    </dataValidation>
    <dataValidation type="list" allowBlank="1" showInputMessage="1" showErrorMessage="1" sqref="D14" xr:uid="{DF861000-8493-462F-A454-C4ED6DE234C1}">
      <formula1>Gaue</formula1>
    </dataValidation>
    <dataValidation allowBlank="1" prompt="Bitte Geburtsjahr 4-stellig eingeben" sqref="J52:J72 J26:J46 R26:R46 R52:R72" xr:uid="{00000000-0002-0000-0000-000002000000}"/>
  </dataValidations>
  <printOptions horizontalCentered="1"/>
  <pageMargins left="0.39370078740157483" right="0.19685039370078741" top="0.59055118110236227" bottom="0.78740157480314965" header="0.31496062992125984" footer="0.31496062992125984"/>
  <pageSetup paperSize="9" scale="69" orientation="portrait" r:id="rId1"/>
  <headerFooter alignWithMargins="0">
    <oddHeader>&amp;L&amp;8ShootyCup Seite &amp;P von &amp;N</oddHeader>
    <oddFooter>&amp;L&amp;6© Tillmann&amp;C- Seite &amp;P -&amp;RAusdruck vom  &amp;D</oddFooter>
  </headerFooter>
  <rowBreaks count="1" manualBreakCount="1">
    <brk id="46" min="7" max="21" man="1"/>
  </rowBreaks>
  <drawing r:id="rId2"/>
  <picture r:id="rId3"/>
  <extLst>
    <ext xmlns:x14="http://schemas.microsoft.com/office/spreadsheetml/2009/9/main" uri="{CCE6A557-97BC-4b89-ADB6-D9C93CAAB3DF}">
      <x14:dataValidations xmlns:xm="http://schemas.microsoft.com/office/excel/2006/main" xWindow="240" yWindow="793" count="1">
        <x14:dataValidation type="date" allowBlank="1" showInputMessage="1" showErrorMessage="1" prompt="Bitte Geburtsdatum eintragen_x000a_" xr:uid="{E7DA1438-184F-42FD-B952-63BEB8D12C97}">
          <x14:formula1>
            <xm:f>Daten!$C$1</xm:f>
          </x14:formula1>
          <x14:formula2>
            <xm:f>Daten!$C$7</xm:f>
          </x14:formula2>
          <xm:sqref>I52:I72 Q26:Q46 I26:I46 Q52:Q72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76205-079E-4BBF-976F-093EEC28808D}">
  <sheetPr codeName="Tabelle1"/>
  <dimension ref="A2:G54"/>
  <sheetViews>
    <sheetView showGridLines="0" showRowColHeaders="0" zoomScaleNormal="100" workbookViewId="0"/>
  </sheetViews>
  <sheetFormatPr baseColWidth="10" defaultRowHeight="13.2" x14ac:dyDescent="0.25"/>
  <cols>
    <col min="2" max="2" width="11.44140625" hidden="1" customWidth="1"/>
    <col min="4" max="4" width="30.109375" customWidth="1"/>
    <col min="5" max="6" width="25.33203125" customWidth="1"/>
  </cols>
  <sheetData>
    <row r="2" spans="1:7" ht="21" x14ac:dyDescent="0.4">
      <c r="A2" s="28"/>
      <c r="B2" s="57" t="s">
        <v>941</v>
      </c>
      <c r="C2" s="57"/>
      <c r="D2" s="57"/>
      <c r="E2" s="57"/>
      <c r="F2" s="57"/>
      <c r="G2" s="57"/>
    </row>
    <row r="3" spans="1:7" ht="21" x14ac:dyDescent="0.4">
      <c r="B3" s="57">
        <f ca="1">Jahreszahl</f>
        <v>2024</v>
      </c>
      <c r="C3" s="57"/>
      <c r="D3" s="57"/>
      <c r="E3" s="57"/>
      <c r="F3" s="57"/>
      <c r="G3" s="57"/>
    </row>
    <row r="4" spans="1:7" ht="21" x14ac:dyDescent="0.4">
      <c r="B4" s="57" t="s">
        <v>942</v>
      </c>
      <c r="C4" s="57"/>
      <c r="D4" s="57"/>
      <c r="E4" s="57"/>
      <c r="F4" s="57"/>
      <c r="G4" s="57"/>
    </row>
    <row r="5" spans="1:7" ht="17.399999999999999" x14ac:dyDescent="0.25">
      <c r="C5" s="58">
        <f>ShootyLG!$D$14</f>
        <v>0</v>
      </c>
      <c r="D5" s="58"/>
      <c r="E5" s="58"/>
      <c r="F5" s="58"/>
      <c r="G5" s="58"/>
    </row>
    <row r="6" spans="1:7" ht="15.6" x14ac:dyDescent="0.3">
      <c r="A6" s="6"/>
      <c r="B6" s="6"/>
      <c r="C6" s="29" t="s">
        <v>940</v>
      </c>
      <c r="D6" s="30" t="s">
        <v>943</v>
      </c>
      <c r="E6" s="30" t="s">
        <v>944</v>
      </c>
      <c r="F6" s="30" t="s">
        <v>945</v>
      </c>
      <c r="G6" s="30" t="s">
        <v>946</v>
      </c>
    </row>
    <row r="7" spans="1:7" ht="15.6" x14ac:dyDescent="0.3">
      <c r="A7" s="6"/>
      <c r="B7" s="31">
        <v>1</v>
      </c>
      <c r="C7" s="33" t="e">
        <f>SMALL(ShootyLG!A$26:A$46,B7)</f>
        <v>#NUM!</v>
      </c>
      <c r="D7" s="34" t="e">
        <f>VLOOKUP(Siegerliste!C7,ShootyLG!$A$26:$AB$46,3,FALSE)</f>
        <v>#NUM!</v>
      </c>
      <c r="E7" s="34" t="e">
        <f>VLOOKUP(Siegerliste!C7,ShootyLG!$A$26:$AB$46,7,FALSE)&amp;", "&amp;VLOOKUP(Siegerliste!C7,ShootyLG!$A$26:$AB$46,8,FALSE)</f>
        <v>#NUM!</v>
      </c>
      <c r="F7" s="34" t="e">
        <f>VLOOKUP(Siegerliste!C7,ShootyLG!$A$26:$AB$46,15,FALSE)&amp;", "&amp;VLOOKUP(Siegerliste!C7,ShootyLG!$A$26:$AB$46,16,FALSE)</f>
        <v>#NUM!</v>
      </c>
      <c r="G7" s="35" t="e">
        <f>VLOOKUP(Siegerliste!C7,ShootyLG!$A$26:$AB$46,5,FALSE)</f>
        <v>#NUM!</v>
      </c>
    </row>
    <row r="8" spans="1:7" ht="15.6" x14ac:dyDescent="0.3">
      <c r="A8" s="6"/>
      <c r="B8" s="31">
        <v>2</v>
      </c>
      <c r="C8" s="33" t="e">
        <f>SMALL(ShootyLG!A$26:A$46,B8)</f>
        <v>#NUM!</v>
      </c>
      <c r="D8" s="34" t="e">
        <f>VLOOKUP(Siegerliste!C8,ShootyLG!$A$26:$AB$46,3,FALSE)</f>
        <v>#NUM!</v>
      </c>
      <c r="E8" s="34" t="e">
        <f>VLOOKUP(Siegerliste!C8,ShootyLG!$A$26:$AB$46,7,FALSE)&amp;", "&amp;VLOOKUP(Siegerliste!C8,ShootyLG!$A$26:$AB$46,8,FALSE)</f>
        <v>#NUM!</v>
      </c>
      <c r="F8" s="34" t="e">
        <f>VLOOKUP(Siegerliste!C8,ShootyLG!$A$26:$AB$46,15,FALSE)&amp;", "&amp;VLOOKUP(Siegerliste!C8,ShootyLG!$A$26:$AB$46,16,FALSE)</f>
        <v>#NUM!</v>
      </c>
      <c r="G8" s="35" t="e">
        <f>VLOOKUP(Siegerliste!C8,ShootyLG!$A$26:$AB$46,5,FALSE)</f>
        <v>#NUM!</v>
      </c>
    </row>
    <row r="9" spans="1:7" ht="15.6" x14ac:dyDescent="0.3">
      <c r="A9" s="6"/>
      <c r="B9" s="31">
        <v>3</v>
      </c>
      <c r="C9" s="33" t="e">
        <f>SMALL(ShootyLG!A$26:A$46,B9)</f>
        <v>#NUM!</v>
      </c>
      <c r="D9" s="34" t="e">
        <f>VLOOKUP(Siegerliste!C9,ShootyLG!$A$26:$AB$46,3,FALSE)</f>
        <v>#NUM!</v>
      </c>
      <c r="E9" s="34" t="e">
        <f>VLOOKUP(Siegerliste!C9,ShootyLG!$A$26:$AB$46,7,FALSE)&amp;", "&amp;VLOOKUP(Siegerliste!C9,ShootyLG!$A$26:$AB$46,8,FALSE)</f>
        <v>#NUM!</v>
      </c>
      <c r="F9" s="34" t="e">
        <f>VLOOKUP(Siegerliste!C9,ShootyLG!$A$26:$AB$46,15,FALSE)&amp;", "&amp;VLOOKUP(Siegerliste!C9,ShootyLG!$A$26:$AB$46,16,FALSE)</f>
        <v>#NUM!</v>
      </c>
      <c r="G9" s="35" t="e">
        <f>VLOOKUP(Siegerliste!C9,ShootyLG!$A$26:$AB$46,5,FALSE)</f>
        <v>#NUM!</v>
      </c>
    </row>
    <row r="10" spans="1:7" ht="15" x14ac:dyDescent="0.25">
      <c r="A10" s="1"/>
      <c r="B10" s="31">
        <v>4</v>
      </c>
      <c r="C10" s="33" t="e">
        <f>SMALL(ShootyLG!A$26:A$46,B10)</f>
        <v>#NUM!</v>
      </c>
      <c r="D10" s="34" t="e">
        <f>VLOOKUP(Siegerliste!C10,ShootyLG!$A$26:$AB$46,3,FALSE)</f>
        <v>#NUM!</v>
      </c>
      <c r="E10" s="34" t="e">
        <f>VLOOKUP(Siegerliste!C10,ShootyLG!$A$26:$AB$46,7,FALSE)&amp;", "&amp;VLOOKUP(Siegerliste!C10,ShootyLG!$A$26:$AB$46,8,FALSE)</f>
        <v>#NUM!</v>
      </c>
      <c r="F10" s="34" t="e">
        <f>VLOOKUP(Siegerliste!C10,ShootyLG!$A$26:$AB$46,15,FALSE)&amp;", "&amp;VLOOKUP(Siegerliste!C10,ShootyLG!$A$26:$AB$46,16,FALSE)</f>
        <v>#NUM!</v>
      </c>
      <c r="G10" s="35" t="e">
        <f>VLOOKUP(Siegerliste!C10,ShootyLG!$A$26:$AB$46,5,FALSE)</f>
        <v>#NUM!</v>
      </c>
    </row>
    <row r="11" spans="1:7" ht="15" x14ac:dyDescent="0.25">
      <c r="A11" s="1"/>
      <c r="B11" s="31">
        <v>5</v>
      </c>
      <c r="C11" s="33" t="e">
        <f>SMALL(ShootyLG!A$26:A$46,B11)</f>
        <v>#NUM!</v>
      </c>
      <c r="D11" s="34" t="e">
        <f>VLOOKUP(Siegerliste!C11,ShootyLG!$A$26:$AB$46,3,FALSE)</f>
        <v>#NUM!</v>
      </c>
      <c r="E11" s="34" t="e">
        <f>VLOOKUP(Siegerliste!C11,ShootyLG!$A$26:$AB$46,7,FALSE)&amp;", "&amp;VLOOKUP(Siegerliste!C11,ShootyLG!$A$26:$AB$46,8,FALSE)</f>
        <v>#NUM!</v>
      </c>
      <c r="F11" s="34" t="e">
        <f>VLOOKUP(Siegerliste!C11,ShootyLG!$A$26:$AB$46,15,FALSE)&amp;", "&amp;VLOOKUP(Siegerliste!C11,ShootyLG!$A$26:$AB$46,16,FALSE)</f>
        <v>#NUM!</v>
      </c>
      <c r="G11" s="35" t="e">
        <f>VLOOKUP(Siegerliste!C11,ShootyLG!$A$26:$AB$46,5,FALSE)</f>
        <v>#NUM!</v>
      </c>
    </row>
    <row r="12" spans="1:7" ht="15" x14ac:dyDescent="0.25">
      <c r="A12" s="1"/>
      <c r="B12" s="31">
        <v>6</v>
      </c>
      <c r="C12" s="33" t="e">
        <f>SMALL(ShootyLG!A$26:A$46,B12)</f>
        <v>#NUM!</v>
      </c>
      <c r="D12" s="34" t="e">
        <f>VLOOKUP(Siegerliste!C12,ShootyLG!$A$26:$AB$46,3,FALSE)</f>
        <v>#NUM!</v>
      </c>
      <c r="E12" s="34" t="e">
        <f>VLOOKUP(Siegerliste!C12,ShootyLG!$A$26:$AB$46,7,FALSE)&amp;", "&amp;VLOOKUP(Siegerliste!C12,ShootyLG!$A$26:$AB$46,8,FALSE)</f>
        <v>#NUM!</v>
      </c>
      <c r="F12" s="34" t="e">
        <f>VLOOKUP(Siegerliste!C12,ShootyLG!$A$26:$AB$46,15,FALSE)&amp;", "&amp;VLOOKUP(Siegerliste!C12,ShootyLG!$A$26:$AB$46,16,FALSE)</f>
        <v>#NUM!</v>
      </c>
      <c r="G12" s="35" t="e">
        <f>VLOOKUP(Siegerliste!C12,ShootyLG!$A$26:$AB$46,5,FALSE)</f>
        <v>#NUM!</v>
      </c>
    </row>
    <row r="13" spans="1:7" ht="15" x14ac:dyDescent="0.25">
      <c r="A13" s="1"/>
      <c r="B13" s="31">
        <v>7</v>
      </c>
      <c r="C13" s="33" t="e">
        <f>SMALL(ShootyLG!A$26:A$46,B13)</f>
        <v>#NUM!</v>
      </c>
      <c r="D13" s="34" t="e">
        <f>VLOOKUP(Siegerliste!C13,ShootyLG!$A$26:$AB$46,3,FALSE)</f>
        <v>#NUM!</v>
      </c>
      <c r="E13" s="34" t="e">
        <f>VLOOKUP(Siegerliste!C13,ShootyLG!$A$26:$AB$46,7,FALSE)&amp;", "&amp;VLOOKUP(Siegerliste!C13,ShootyLG!$A$26:$AB$46,8,FALSE)</f>
        <v>#NUM!</v>
      </c>
      <c r="F13" s="34" t="e">
        <f>VLOOKUP(Siegerliste!C13,ShootyLG!$A$26:$AB$46,15,FALSE)&amp;", "&amp;VLOOKUP(Siegerliste!C13,ShootyLG!$A$26:$AB$46,16,FALSE)</f>
        <v>#NUM!</v>
      </c>
      <c r="G13" s="35" t="e">
        <f>VLOOKUP(Siegerliste!C13,ShootyLG!$A$26:$AB$46,5,FALSE)</f>
        <v>#NUM!</v>
      </c>
    </row>
    <row r="14" spans="1:7" ht="15" x14ac:dyDescent="0.25">
      <c r="A14" s="1"/>
      <c r="B14" s="31">
        <v>8</v>
      </c>
      <c r="C14" s="33" t="e">
        <f>SMALL(ShootyLG!A$26:A$46,B14)</f>
        <v>#NUM!</v>
      </c>
      <c r="D14" s="34" t="e">
        <f>VLOOKUP(Siegerliste!C14,ShootyLG!$A$26:$AB$46,3,FALSE)</f>
        <v>#NUM!</v>
      </c>
      <c r="E14" s="34" t="e">
        <f>VLOOKUP(Siegerliste!C14,ShootyLG!$A$26:$AB$46,7,FALSE)&amp;", "&amp;VLOOKUP(Siegerliste!C14,ShootyLG!$A$26:$AB$46,8,FALSE)</f>
        <v>#NUM!</v>
      </c>
      <c r="F14" s="34" t="e">
        <f>VLOOKUP(Siegerliste!C14,ShootyLG!$A$26:$AB$46,15,FALSE)&amp;", "&amp;VLOOKUP(Siegerliste!C14,ShootyLG!$A$26:$AB$46,16,FALSE)</f>
        <v>#NUM!</v>
      </c>
      <c r="G14" s="35" t="e">
        <f>VLOOKUP(Siegerliste!C14,ShootyLG!$A$26:$AB$46,5,FALSE)</f>
        <v>#NUM!</v>
      </c>
    </row>
    <row r="15" spans="1:7" ht="15" x14ac:dyDescent="0.25">
      <c r="A15" s="1"/>
      <c r="B15" s="31">
        <v>9</v>
      </c>
      <c r="C15" s="33" t="e">
        <f>SMALL(ShootyLG!A$26:A$46,B15)</f>
        <v>#NUM!</v>
      </c>
      <c r="D15" s="34" t="e">
        <f>VLOOKUP(Siegerliste!C15,ShootyLG!$A$26:$AB$46,3,FALSE)</f>
        <v>#NUM!</v>
      </c>
      <c r="E15" s="34" t="e">
        <f>VLOOKUP(Siegerliste!C15,ShootyLG!$A$26:$AB$46,7,FALSE)&amp;", "&amp;VLOOKUP(Siegerliste!C15,ShootyLG!$A$26:$AB$46,8,FALSE)</f>
        <v>#NUM!</v>
      </c>
      <c r="F15" s="34" t="e">
        <f>VLOOKUP(Siegerliste!C15,ShootyLG!$A$26:$AB$46,15,FALSE)&amp;", "&amp;VLOOKUP(Siegerliste!C15,ShootyLG!$A$26:$AB$46,16,FALSE)</f>
        <v>#NUM!</v>
      </c>
      <c r="G15" s="35" t="e">
        <f>VLOOKUP(Siegerliste!C15,ShootyLG!$A$26:$AB$46,5,FALSE)</f>
        <v>#NUM!</v>
      </c>
    </row>
    <row r="16" spans="1:7" ht="15" x14ac:dyDescent="0.25">
      <c r="B16" s="31">
        <v>10</v>
      </c>
      <c r="C16" s="33" t="e">
        <f>SMALL(ShootyLG!A$26:A$46,B16)</f>
        <v>#NUM!</v>
      </c>
      <c r="D16" s="34" t="e">
        <f>VLOOKUP(Siegerliste!C16,ShootyLG!$A$26:$AB$46,3,FALSE)</f>
        <v>#NUM!</v>
      </c>
      <c r="E16" s="34" t="e">
        <f>VLOOKUP(Siegerliste!C16,ShootyLG!$A$26:$AB$46,7,FALSE)&amp;", "&amp;VLOOKUP(Siegerliste!C16,ShootyLG!$A$26:$AB$46,8,FALSE)</f>
        <v>#NUM!</v>
      </c>
      <c r="F16" s="34" t="e">
        <f>VLOOKUP(Siegerliste!C16,ShootyLG!$A$26:$AB$46,15,FALSE)&amp;", "&amp;VLOOKUP(Siegerliste!C16,ShootyLG!$A$26:$AB$46,16,FALSE)</f>
        <v>#NUM!</v>
      </c>
      <c r="G16" s="35" t="e">
        <f>VLOOKUP(Siegerliste!C16,ShootyLG!$A$26:$AB$46,5,FALSE)</f>
        <v>#NUM!</v>
      </c>
    </row>
    <row r="17" spans="1:7" ht="15" x14ac:dyDescent="0.25">
      <c r="B17" s="31">
        <v>11</v>
      </c>
      <c r="C17" s="33" t="e">
        <f>SMALL(ShootyLG!A$26:A$46,B17)</f>
        <v>#NUM!</v>
      </c>
      <c r="D17" s="34" t="e">
        <f>VLOOKUP(Siegerliste!C17,ShootyLG!$A$26:$AB$46,3,FALSE)</f>
        <v>#NUM!</v>
      </c>
      <c r="E17" s="34" t="e">
        <f>VLOOKUP(Siegerliste!C17,ShootyLG!$A$26:$AB$46,7,FALSE)&amp;", "&amp;VLOOKUP(Siegerliste!C17,ShootyLG!$A$26:$AB$46,8,FALSE)</f>
        <v>#NUM!</v>
      </c>
      <c r="F17" s="34" t="e">
        <f>VLOOKUP(Siegerliste!C17,ShootyLG!$A$26:$AB$46,15,FALSE)&amp;", "&amp;VLOOKUP(Siegerliste!C17,ShootyLG!$A$26:$AB$46,16,FALSE)</f>
        <v>#NUM!</v>
      </c>
      <c r="G17" s="35" t="e">
        <f>VLOOKUP(Siegerliste!C17,ShootyLG!$A$26:$AB$46,5,FALSE)</f>
        <v>#NUM!</v>
      </c>
    </row>
    <row r="18" spans="1:7" ht="15.6" x14ac:dyDescent="0.3">
      <c r="A18" s="6"/>
      <c r="B18" s="31">
        <v>12</v>
      </c>
      <c r="C18" s="33" t="e">
        <f>SMALL(ShootyLG!A$26:A$46,B18)</f>
        <v>#NUM!</v>
      </c>
      <c r="D18" s="34" t="e">
        <f>VLOOKUP(Siegerliste!C18,ShootyLG!$A$26:$AB$46,3,FALSE)</f>
        <v>#NUM!</v>
      </c>
      <c r="E18" s="34" t="e">
        <f>VLOOKUP(Siegerliste!C18,ShootyLG!$A$26:$AB$46,7,FALSE)&amp;", "&amp;VLOOKUP(Siegerliste!C18,ShootyLG!$A$26:$AB$46,8,FALSE)</f>
        <v>#NUM!</v>
      </c>
      <c r="F18" s="34" t="e">
        <f>VLOOKUP(Siegerliste!C18,ShootyLG!$A$26:$AB$46,15,FALSE)&amp;", "&amp;VLOOKUP(Siegerliste!C18,ShootyLG!$A$26:$AB$46,16,FALSE)</f>
        <v>#NUM!</v>
      </c>
      <c r="G18" s="35" t="e">
        <f>VLOOKUP(Siegerliste!C18,ShootyLG!$A$26:$AB$46,5,FALSE)</f>
        <v>#NUM!</v>
      </c>
    </row>
    <row r="19" spans="1:7" ht="15" x14ac:dyDescent="0.25">
      <c r="A19" s="1"/>
      <c r="B19" s="31">
        <v>13</v>
      </c>
      <c r="C19" s="33" t="e">
        <f>SMALL(ShootyLG!A$26:A$46,B19)</f>
        <v>#NUM!</v>
      </c>
      <c r="D19" s="34" t="e">
        <f>VLOOKUP(Siegerliste!C19,ShootyLG!$A$26:$AB$46,3,FALSE)</f>
        <v>#NUM!</v>
      </c>
      <c r="E19" s="34" t="e">
        <f>VLOOKUP(Siegerliste!C19,ShootyLG!$A$26:$AB$46,7,FALSE)&amp;", "&amp;VLOOKUP(Siegerliste!C19,ShootyLG!$A$26:$AB$46,8,FALSE)</f>
        <v>#NUM!</v>
      </c>
      <c r="F19" s="34" t="e">
        <f>VLOOKUP(Siegerliste!C19,ShootyLG!$A$26:$AB$46,15,FALSE)&amp;", "&amp;VLOOKUP(Siegerliste!C19,ShootyLG!$A$26:$AB$46,16,FALSE)</f>
        <v>#NUM!</v>
      </c>
      <c r="G19" s="35" t="e">
        <f>VLOOKUP(Siegerliste!C19,ShootyLG!$A$26:$AB$46,5,FALSE)</f>
        <v>#NUM!</v>
      </c>
    </row>
    <row r="20" spans="1:7" ht="15" x14ac:dyDescent="0.25">
      <c r="A20" s="1"/>
      <c r="B20" s="31">
        <v>14</v>
      </c>
      <c r="C20" s="33" t="e">
        <f>SMALL(ShootyLG!A$26:A$46,B20)</f>
        <v>#NUM!</v>
      </c>
      <c r="D20" s="34" t="e">
        <f>VLOOKUP(Siegerliste!C20,ShootyLG!$A$26:$AB$46,3,FALSE)</f>
        <v>#NUM!</v>
      </c>
      <c r="E20" s="34" t="e">
        <f>VLOOKUP(Siegerliste!C20,ShootyLG!$A$26:$AB$46,7,FALSE)&amp;", "&amp;VLOOKUP(Siegerliste!C20,ShootyLG!$A$26:$AB$46,8,FALSE)</f>
        <v>#NUM!</v>
      </c>
      <c r="F20" s="34" t="e">
        <f>VLOOKUP(Siegerliste!C20,ShootyLG!$A$26:$AB$46,15,FALSE)&amp;", "&amp;VLOOKUP(Siegerliste!C20,ShootyLG!$A$26:$AB$46,16,FALSE)</f>
        <v>#NUM!</v>
      </c>
      <c r="G20" s="35" t="e">
        <f>VLOOKUP(Siegerliste!C20,ShootyLG!$A$26:$AB$46,5,FALSE)</f>
        <v>#NUM!</v>
      </c>
    </row>
    <row r="21" spans="1:7" ht="15" x14ac:dyDescent="0.25">
      <c r="A21" s="1"/>
      <c r="B21" s="31">
        <v>15</v>
      </c>
      <c r="C21" s="33" t="e">
        <f>SMALL(ShootyLG!A$26:A$46,B21)</f>
        <v>#NUM!</v>
      </c>
      <c r="D21" s="34" t="e">
        <f>VLOOKUP(Siegerliste!C21,ShootyLG!$A$26:$AB$46,3,FALSE)</f>
        <v>#NUM!</v>
      </c>
      <c r="E21" s="34" t="e">
        <f>VLOOKUP(Siegerliste!C21,ShootyLG!$A$26:$AB$46,7,FALSE)&amp;", "&amp;VLOOKUP(Siegerliste!C21,ShootyLG!$A$26:$AB$46,8,FALSE)</f>
        <v>#NUM!</v>
      </c>
      <c r="F21" s="34" t="e">
        <f>VLOOKUP(Siegerliste!C21,ShootyLG!$A$26:$AB$46,15,FALSE)&amp;", "&amp;VLOOKUP(Siegerliste!C21,ShootyLG!$A$26:$AB$46,16,FALSE)</f>
        <v>#NUM!</v>
      </c>
      <c r="G21" s="35" t="e">
        <f>VLOOKUP(Siegerliste!C21,ShootyLG!$A$26:$AB$46,5,FALSE)</f>
        <v>#NUM!</v>
      </c>
    </row>
    <row r="22" spans="1:7" ht="15" x14ac:dyDescent="0.25">
      <c r="A22" s="1"/>
      <c r="B22" s="31">
        <v>16</v>
      </c>
      <c r="C22" s="33" t="e">
        <f>SMALL(ShootyLG!A$26:A$46,B22)</f>
        <v>#NUM!</v>
      </c>
      <c r="D22" s="34" t="e">
        <f>VLOOKUP(Siegerliste!C22,ShootyLG!$A$26:$AB$46,3,FALSE)</f>
        <v>#NUM!</v>
      </c>
      <c r="E22" s="34" t="e">
        <f>VLOOKUP(Siegerliste!C22,ShootyLG!$A$26:$AB$46,7,FALSE)&amp;", "&amp;VLOOKUP(Siegerliste!C22,ShootyLG!$A$26:$AB$46,8,FALSE)</f>
        <v>#NUM!</v>
      </c>
      <c r="F22" s="34" t="e">
        <f>VLOOKUP(Siegerliste!C22,ShootyLG!$A$26:$AB$46,15,FALSE)&amp;", "&amp;VLOOKUP(Siegerliste!C22,ShootyLG!$A$26:$AB$46,16,FALSE)</f>
        <v>#NUM!</v>
      </c>
      <c r="G22" s="35" t="e">
        <f>VLOOKUP(Siegerliste!C22,ShootyLG!$A$26:$AB$46,5,FALSE)</f>
        <v>#NUM!</v>
      </c>
    </row>
    <row r="23" spans="1:7" ht="15" x14ac:dyDescent="0.25">
      <c r="A23" s="1"/>
      <c r="B23" s="31">
        <v>17</v>
      </c>
      <c r="C23" s="33" t="e">
        <f>SMALL(ShootyLG!A$26:A$46,B23)</f>
        <v>#NUM!</v>
      </c>
      <c r="D23" s="34" t="e">
        <f>VLOOKUP(Siegerliste!C23,ShootyLG!$A$26:$AB$46,3,FALSE)</f>
        <v>#NUM!</v>
      </c>
      <c r="E23" s="34" t="e">
        <f>VLOOKUP(Siegerliste!C23,ShootyLG!$A$26:$AB$46,7,FALSE)&amp;", "&amp;VLOOKUP(Siegerliste!C23,ShootyLG!$A$26:$AB$46,8,FALSE)</f>
        <v>#NUM!</v>
      </c>
      <c r="F23" s="34" t="e">
        <f>VLOOKUP(Siegerliste!C23,ShootyLG!$A$26:$AB$46,15,FALSE)&amp;", "&amp;VLOOKUP(Siegerliste!C23,ShootyLG!$A$26:$AB$46,16,FALSE)</f>
        <v>#NUM!</v>
      </c>
      <c r="G23" s="35" t="e">
        <f>VLOOKUP(Siegerliste!C23,ShootyLG!$A$26:$AB$46,5,FALSE)</f>
        <v>#NUM!</v>
      </c>
    </row>
    <row r="24" spans="1:7" ht="15" x14ac:dyDescent="0.25">
      <c r="A24" s="1"/>
      <c r="B24" s="31">
        <v>18</v>
      </c>
      <c r="C24" s="33" t="e">
        <f>SMALL(ShootyLG!A$26:A$46,B24)</f>
        <v>#NUM!</v>
      </c>
      <c r="D24" s="34" t="e">
        <f>VLOOKUP(Siegerliste!C24,ShootyLG!$A$26:$AB$46,3,FALSE)</f>
        <v>#NUM!</v>
      </c>
      <c r="E24" s="34" t="e">
        <f>VLOOKUP(Siegerliste!C24,ShootyLG!$A$26:$AB$46,7,FALSE)&amp;", "&amp;VLOOKUP(Siegerliste!C24,ShootyLG!$A$26:$AB$46,8,FALSE)</f>
        <v>#NUM!</v>
      </c>
      <c r="F24" s="34" t="e">
        <f>VLOOKUP(Siegerliste!C24,ShootyLG!$A$26:$AB$46,15,FALSE)&amp;", "&amp;VLOOKUP(Siegerliste!C24,ShootyLG!$A$26:$AB$46,16,FALSE)</f>
        <v>#NUM!</v>
      </c>
      <c r="G24" s="35" t="e">
        <f>VLOOKUP(Siegerliste!C24,ShootyLG!$A$26:$AB$46,5,FALSE)</f>
        <v>#NUM!</v>
      </c>
    </row>
    <row r="25" spans="1:7" ht="15" x14ac:dyDescent="0.25">
      <c r="B25" s="31">
        <v>19</v>
      </c>
      <c r="C25" s="33" t="e">
        <f>SMALL(ShootyLG!A$26:A$46,B25)</f>
        <v>#NUM!</v>
      </c>
      <c r="D25" s="34" t="e">
        <f>VLOOKUP(Siegerliste!C25,ShootyLG!$A$26:$AB$46,3,FALSE)</f>
        <v>#NUM!</v>
      </c>
      <c r="E25" s="34" t="e">
        <f>VLOOKUP(Siegerliste!C25,ShootyLG!$A$26:$AB$46,7,FALSE)&amp;", "&amp;VLOOKUP(Siegerliste!C25,ShootyLG!$A$26:$AB$46,8,FALSE)</f>
        <v>#NUM!</v>
      </c>
      <c r="F25" s="34" t="e">
        <f>VLOOKUP(Siegerliste!C25,ShootyLG!$A$26:$AB$46,15,FALSE)&amp;", "&amp;VLOOKUP(Siegerliste!C25,ShootyLG!$A$26:$AB$46,16,FALSE)</f>
        <v>#NUM!</v>
      </c>
      <c r="G25" s="35" t="e">
        <f>VLOOKUP(Siegerliste!C25,ShootyLG!$A$26:$AB$46,5,FALSE)</f>
        <v>#NUM!</v>
      </c>
    </row>
    <row r="26" spans="1:7" ht="15" x14ac:dyDescent="0.25">
      <c r="B26" s="31">
        <v>20</v>
      </c>
      <c r="C26" s="33" t="e">
        <f>SMALL(ShootyLG!A$26:A$46,B26)</f>
        <v>#NUM!</v>
      </c>
      <c r="D26" s="34" t="e">
        <f>VLOOKUP(Siegerliste!C26,ShootyLG!$A$26:$AB$46,3,FALSE)</f>
        <v>#NUM!</v>
      </c>
      <c r="E26" s="34" t="e">
        <f>VLOOKUP(Siegerliste!C26,ShootyLG!$A$26:$AB$46,7,FALSE)&amp;", "&amp;VLOOKUP(Siegerliste!C26,ShootyLG!$A$26:$AB$46,8,FALSE)</f>
        <v>#NUM!</v>
      </c>
      <c r="F26" s="34" t="e">
        <f>VLOOKUP(Siegerliste!C26,ShootyLG!$A$26:$AB$46,15,FALSE)&amp;", "&amp;VLOOKUP(Siegerliste!C26,ShootyLG!$A$26:$AB$46,16,FALSE)</f>
        <v>#NUM!</v>
      </c>
      <c r="G26" s="35" t="e">
        <f>VLOOKUP(Siegerliste!C26,ShootyLG!$A$26:$AB$46,5,FALSE)</f>
        <v>#NUM!</v>
      </c>
    </row>
    <row r="27" spans="1:7" ht="15" x14ac:dyDescent="0.25">
      <c r="A27" s="32"/>
      <c r="B27" s="31">
        <v>21</v>
      </c>
      <c r="C27" s="33" t="e">
        <f>SMALL(ShootyLG!A$26:A$46,B27)</f>
        <v>#NUM!</v>
      </c>
      <c r="D27" s="34" t="e">
        <f>VLOOKUP(Siegerliste!C27,ShootyLG!$A$26:$AB$46,3,FALSE)</f>
        <v>#NUM!</v>
      </c>
      <c r="E27" s="34" t="e">
        <f>VLOOKUP(Siegerliste!C27,ShootyLG!$A$26:$AB$46,7,FALSE)&amp;", "&amp;VLOOKUP(Siegerliste!C27,ShootyLG!$A$26:$AB$46,8,FALSE)</f>
        <v>#NUM!</v>
      </c>
      <c r="F27" s="34" t="e">
        <f>VLOOKUP(Siegerliste!C27,ShootyLG!$A$26:$AB$46,15,FALSE)&amp;", "&amp;VLOOKUP(Siegerliste!C27,ShootyLG!$A$26:$AB$46,16,FALSE)</f>
        <v>#NUM!</v>
      </c>
      <c r="G27" s="35" t="e">
        <f>VLOOKUP(Siegerliste!C27,ShootyLG!$A$26:$AB$46,5,FALSE)</f>
        <v>#NUM!</v>
      </c>
    </row>
    <row r="29" spans="1:7" ht="21" x14ac:dyDescent="0.4">
      <c r="B29" s="57" t="s">
        <v>941</v>
      </c>
      <c r="C29" s="57"/>
      <c r="D29" s="57"/>
      <c r="E29" s="57"/>
      <c r="F29" s="57"/>
      <c r="G29" s="57"/>
    </row>
    <row r="30" spans="1:7" ht="21" x14ac:dyDescent="0.4">
      <c r="B30" s="57">
        <f ca="1">Jahreszahl</f>
        <v>2024</v>
      </c>
      <c r="C30" s="57"/>
      <c r="D30" s="57"/>
      <c r="E30" s="57"/>
      <c r="F30" s="57"/>
      <c r="G30" s="57"/>
    </row>
    <row r="31" spans="1:7" ht="21" x14ac:dyDescent="0.4">
      <c r="B31" s="57" t="s">
        <v>947</v>
      </c>
      <c r="C31" s="57"/>
      <c r="D31" s="57"/>
      <c r="E31" s="57"/>
      <c r="F31" s="57"/>
      <c r="G31" s="57"/>
    </row>
    <row r="32" spans="1:7" ht="17.399999999999999" x14ac:dyDescent="0.25">
      <c r="C32" s="58">
        <f>ShootyLG!$D$14</f>
        <v>0</v>
      </c>
      <c r="D32" s="58"/>
      <c r="E32" s="58"/>
      <c r="F32" s="58"/>
      <c r="G32" s="58"/>
    </row>
    <row r="33" spans="2:7" ht="15.6" x14ac:dyDescent="0.3">
      <c r="B33" s="6"/>
      <c r="C33" s="29" t="s">
        <v>940</v>
      </c>
      <c r="D33" s="30" t="s">
        <v>943</v>
      </c>
      <c r="E33" s="30" t="s">
        <v>944</v>
      </c>
      <c r="F33" s="30" t="s">
        <v>945</v>
      </c>
      <c r="G33" s="30" t="s">
        <v>946</v>
      </c>
    </row>
    <row r="34" spans="2:7" ht="15" x14ac:dyDescent="0.25">
      <c r="B34" s="31">
        <v>1</v>
      </c>
      <c r="C34" s="33" t="e">
        <f>SMALL(ShootyLG!A$52:A$72,B34)</f>
        <v>#NUM!</v>
      </c>
      <c r="D34" s="34" t="e">
        <f>VLOOKUP(Siegerliste!C34,ShootyLG!$A$52:$AB$72,3,FALSE)</f>
        <v>#NUM!</v>
      </c>
      <c r="E34" s="34" t="e">
        <f>VLOOKUP(Siegerliste!C34,ShootyLG!$A$52:$AB$72,7,FALSE)&amp;", "&amp;VLOOKUP(Siegerliste!C34,ShootyLG!$A$52:$AB$72,8,FALSE)</f>
        <v>#NUM!</v>
      </c>
      <c r="F34" s="34" t="e">
        <f>VLOOKUP(Siegerliste!C34,ShootyLG!$A$52:$AB$72,15,FALSE)&amp;", "&amp;VLOOKUP(Siegerliste!C34,ShootyLG!$A$52:$AB$72,16,FALSE)</f>
        <v>#NUM!</v>
      </c>
      <c r="G34" s="35" t="e">
        <f>VLOOKUP(Siegerliste!C34,ShootyLG!$A$52:$AB$72,5,FALSE)</f>
        <v>#NUM!</v>
      </c>
    </row>
    <row r="35" spans="2:7" ht="15" x14ac:dyDescent="0.25">
      <c r="B35" s="31">
        <v>2</v>
      </c>
      <c r="C35" s="33" t="e">
        <f>SMALL(ShootyLG!A$52:A$72,B35)</f>
        <v>#NUM!</v>
      </c>
      <c r="D35" s="34" t="e">
        <f>VLOOKUP(Siegerliste!C35,ShootyLG!$A$52:$AB$72,3,FALSE)</f>
        <v>#NUM!</v>
      </c>
      <c r="E35" s="34" t="e">
        <f>VLOOKUP(Siegerliste!C35,ShootyLG!$A$52:$AB$72,7,FALSE)&amp;", "&amp;VLOOKUP(Siegerliste!C35,ShootyLG!$A$52:$AB$72,8,FALSE)</f>
        <v>#NUM!</v>
      </c>
      <c r="F35" s="34" t="e">
        <f>VLOOKUP(Siegerliste!C35,ShootyLG!$A$52:$AB$72,15,FALSE)&amp;", "&amp;VLOOKUP(Siegerliste!C35,ShootyLG!$A$52:$AB$72,16,FALSE)</f>
        <v>#NUM!</v>
      </c>
      <c r="G35" s="35" t="e">
        <f>VLOOKUP(Siegerliste!C35,ShootyLG!$A$52:$AB$72,5,FALSE)</f>
        <v>#NUM!</v>
      </c>
    </row>
    <row r="36" spans="2:7" ht="15" x14ac:dyDescent="0.25">
      <c r="B36" s="31">
        <v>3</v>
      </c>
      <c r="C36" s="33" t="e">
        <f>SMALL(ShootyLG!A$52:A$72,B36)</f>
        <v>#NUM!</v>
      </c>
      <c r="D36" s="34" t="e">
        <f>VLOOKUP(Siegerliste!C36,ShootyLG!$A$52:$AB$72,3,FALSE)</f>
        <v>#NUM!</v>
      </c>
      <c r="E36" s="34" t="e">
        <f>VLOOKUP(Siegerliste!C36,ShootyLG!$A$52:$AB$72,7,FALSE)&amp;", "&amp;VLOOKUP(Siegerliste!C36,ShootyLG!$A$52:$AB$72,8,FALSE)</f>
        <v>#NUM!</v>
      </c>
      <c r="F36" s="34" t="e">
        <f>VLOOKUP(Siegerliste!C36,ShootyLG!$A$52:$AB$72,15,FALSE)&amp;", "&amp;VLOOKUP(Siegerliste!C36,ShootyLG!$A$52:$AB$72,16,FALSE)</f>
        <v>#NUM!</v>
      </c>
      <c r="G36" s="35" t="e">
        <f>VLOOKUP(Siegerliste!C36,ShootyLG!$A$52:$AB$72,5,FALSE)</f>
        <v>#NUM!</v>
      </c>
    </row>
    <row r="37" spans="2:7" ht="15" x14ac:dyDescent="0.25">
      <c r="B37" s="31">
        <v>4</v>
      </c>
      <c r="C37" s="33" t="e">
        <f>SMALL(ShootyLG!A$52:A$72,B37)</f>
        <v>#NUM!</v>
      </c>
      <c r="D37" s="34" t="e">
        <f>VLOOKUP(Siegerliste!C37,ShootyLG!$A$52:$AB$72,3,FALSE)</f>
        <v>#NUM!</v>
      </c>
      <c r="E37" s="34" t="e">
        <f>VLOOKUP(Siegerliste!C37,ShootyLG!$A$52:$AB$72,7,FALSE)&amp;", "&amp;VLOOKUP(Siegerliste!C37,ShootyLG!$A$52:$AB$72,8,FALSE)</f>
        <v>#NUM!</v>
      </c>
      <c r="F37" s="34" t="e">
        <f>VLOOKUP(Siegerliste!C37,ShootyLG!$A$52:$AB$72,15,FALSE)&amp;", "&amp;VLOOKUP(Siegerliste!C37,ShootyLG!$A$52:$AB$72,16,FALSE)</f>
        <v>#NUM!</v>
      </c>
      <c r="G37" s="35" t="e">
        <f>VLOOKUP(Siegerliste!C37,ShootyLG!$A$52:$AB$72,5,FALSE)</f>
        <v>#NUM!</v>
      </c>
    </row>
    <row r="38" spans="2:7" ht="15" x14ac:dyDescent="0.25">
      <c r="B38" s="31">
        <v>5</v>
      </c>
      <c r="C38" s="33" t="e">
        <f>SMALL(ShootyLG!A$52:A$72,B38)</f>
        <v>#NUM!</v>
      </c>
      <c r="D38" s="34" t="e">
        <f>VLOOKUP(Siegerliste!C38,ShootyLG!$A$52:$AB$72,3,FALSE)</f>
        <v>#NUM!</v>
      </c>
      <c r="E38" s="34" t="e">
        <f>VLOOKUP(Siegerliste!C38,ShootyLG!$A$52:$AB$72,7,FALSE)&amp;", "&amp;VLOOKUP(Siegerliste!C38,ShootyLG!$A$52:$AB$72,8,FALSE)</f>
        <v>#NUM!</v>
      </c>
      <c r="F38" s="34" t="e">
        <f>VLOOKUP(Siegerliste!C38,ShootyLG!$A$52:$AB$72,15,FALSE)&amp;", "&amp;VLOOKUP(Siegerliste!C38,ShootyLG!$A$52:$AB$72,16,FALSE)</f>
        <v>#NUM!</v>
      </c>
      <c r="G38" s="35" t="e">
        <f>VLOOKUP(Siegerliste!C38,ShootyLG!$A$52:$AB$72,5,FALSE)</f>
        <v>#NUM!</v>
      </c>
    </row>
    <row r="39" spans="2:7" ht="15" x14ac:dyDescent="0.25">
      <c r="B39" s="31">
        <v>6</v>
      </c>
      <c r="C39" s="33" t="e">
        <f>SMALL(ShootyLG!A$52:A$72,B39)</f>
        <v>#NUM!</v>
      </c>
      <c r="D39" s="34" t="e">
        <f>VLOOKUP(Siegerliste!C39,ShootyLG!$A$52:$AB$72,3,FALSE)</f>
        <v>#NUM!</v>
      </c>
      <c r="E39" s="34" t="e">
        <f>VLOOKUP(Siegerliste!C39,ShootyLG!$A$52:$AB$72,7,FALSE)&amp;", "&amp;VLOOKUP(Siegerliste!C39,ShootyLG!$A$52:$AB$72,8,FALSE)</f>
        <v>#NUM!</v>
      </c>
      <c r="F39" s="34" t="e">
        <f>VLOOKUP(Siegerliste!C39,ShootyLG!$A$52:$AB$72,15,FALSE)&amp;", "&amp;VLOOKUP(Siegerliste!C39,ShootyLG!$A$52:$AB$72,16,FALSE)</f>
        <v>#NUM!</v>
      </c>
      <c r="G39" s="35" t="e">
        <f>VLOOKUP(Siegerliste!C39,ShootyLG!$A$52:$AB$72,5,FALSE)</f>
        <v>#NUM!</v>
      </c>
    </row>
    <row r="40" spans="2:7" ht="15" x14ac:dyDescent="0.25">
      <c r="B40" s="31">
        <v>7</v>
      </c>
      <c r="C40" s="33" t="e">
        <f>SMALL(ShootyLG!A$52:A$72,B40)</f>
        <v>#NUM!</v>
      </c>
      <c r="D40" s="34" t="e">
        <f>VLOOKUP(Siegerliste!C40,ShootyLG!$A$52:$AB$72,3,FALSE)</f>
        <v>#NUM!</v>
      </c>
      <c r="E40" s="34" t="e">
        <f>VLOOKUP(Siegerliste!C40,ShootyLG!$A$52:$AB$72,7,FALSE)&amp;", "&amp;VLOOKUP(Siegerliste!C40,ShootyLG!$A$52:$AB$72,8,FALSE)</f>
        <v>#NUM!</v>
      </c>
      <c r="F40" s="34" t="e">
        <f>VLOOKUP(Siegerliste!C40,ShootyLG!$A$52:$AB$72,15,FALSE)&amp;", "&amp;VLOOKUP(Siegerliste!C40,ShootyLG!$A$52:$AB$72,16,FALSE)</f>
        <v>#NUM!</v>
      </c>
      <c r="G40" s="35" t="e">
        <f>VLOOKUP(Siegerliste!C40,ShootyLG!$A$52:$AB$72,5,FALSE)</f>
        <v>#NUM!</v>
      </c>
    </row>
    <row r="41" spans="2:7" ht="15" x14ac:dyDescent="0.25">
      <c r="B41" s="31">
        <v>8</v>
      </c>
      <c r="C41" s="33" t="e">
        <f>SMALL(ShootyLG!A$52:A$72,B41)</f>
        <v>#NUM!</v>
      </c>
      <c r="D41" s="34" t="e">
        <f>VLOOKUP(Siegerliste!C41,ShootyLG!$A$52:$AB$72,3,FALSE)</f>
        <v>#NUM!</v>
      </c>
      <c r="E41" s="34" t="e">
        <f>VLOOKUP(Siegerliste!C41,ShootyLG!$A$52:$AB$72,7,FALSE)&amp;", "&amp;VLOOKUP(Siegerliste!C41,ShootyLG!$A$52:$AB$72,8,FALSE)</f>
        <v>#NUM!</v>
      </c>
      <c r="F41" s="34" t="e">
        <f>VLOOKUP(Siegerliste!C41,ShootyLG!$A$52:$AB$72,15,FALSE)&amp;", "&amp;VLOOKUP(Siegerliste!C41,ShootyLG!$A$52:$AB$72,16,FALSE)</f>
        <v>#NUM!</v>
      </c>
      <c r="G41" s="35" t="e">
        <f>VLOOKUP(Siegerliste!C41,ShootyLG!$A$52:$AB$72,5,FALSE)</f>
        <v>#NUM!</v>
      </c>
    </row>
    <row r="42" spans="2:7" ht="15" x14ac:dyDescent="0.25">
      <c r="B42" s="31">
        <v>9</v>
      </c>
      <c r="C42" s="33" t="e">
        <f>SMALL(ShootyLG!A$52:A$72,B42)</f>
        <v>#NUM!</v>
      </c>
      <c r="D42" s="34" t="e">
        <f>VLOOKUP(Siegerliste!C42,ShootyLG!$A$52:$AB$72,3,FALSE)</f>
        <v>#NUM!</v>
      </c>
      <c r="E42" s="34" t="e">
        <f>VLOOKUP(Siegerliste!C42,ShootyLG!$A$52:$AB$72,7,FALSE)&amp;", "&amp;VLOOKUP(Siegerliste!C42,ShootyLG!$A$52:$AB$72,8,FALSE)</f>
        <v>#NUM!</v>
      </c>
      <c r="F42" s="34" t="e">
        <f>VLOOKUP(Siegerliste!C42,ShootyLG!$A$52:$AB$72,15,FALSE)&amp;", "&amp;VLOOKUP(Siegerliste!C42,ShootyLG!$A$52:$AB$72,16,FALSE)</f>
        <v>#NUM!</v>
      </c>
      <c r="G42" s="35" t="e">
        <f>VLOOKUP(Siegerliste!C42,ShootyLG!$A$52:$AB$72,5,FALSE)</f>
        <v>#NUM!</v>
      </c>
    </row>
    <row r="43" spans="2:7" ht="15" x14ac:dyDescent="0.25">
      <c r="B43" s="31">
        <v>10</v>
      </c>
      <c r="C43" s="33" t="e">
        <f>SMALL(ShootyLG!A$52:A$72,B43)</f>
        <v>#NUM!</v>
      </c>
      <c r="D43" s="34" t="e">
        <f>VLOOKUP(Siegerliste!C43,ShootyLG!$A$52:$AB$72,3,FALSE)</f>
        <v>#NUM!</v>
      </c>
      <c r="E43" s="34" t="e">
        <f>VLOOKUP(Siegerliste!C43,ShootyLG!$A$52:$AB$72,7,FALSE)&amp;", "&amp;VLOOKUP(Siegerliste!C43,ShootyLG!$A$52:$AB$72,8,FALSE)</f>
        <v>#NUM!</v>
      </c>
      <c r="F43" s="34" t="e">
        <f>VLOOKUP(Siegerliste!C43,ShootyLG!$A$52:$AB$72,15,FALSE)&amp;", "&amp;VLOOKUP(Siegerliste!C43,ShootyLG!$A$52:$AB$72,16,FALSE)</f>
        <v>#NUM!</v>
      </c>
      <c r="G43" s="35" t="e">
        <f>VLOOKUP(Siegerliste!C43,ShootyLG!$A$52:$AB$72,5,FALSE)</f>
        <v>#NUM!</v>
      </c>
    </row>
    <row r="44" spans="2:7" ht="15" x14ac:dyDescent="0.25">
      <c r="B44" s="31">
        <v>11</v>
      </c>
      <c r="C44" s="33" t="e">
        <f>SMALL(ShootyLG!A$52:A$72,B44)</f>
        <v>#NUM!</v>
      </c>
      <c r="D44" s="34" t="e">
        <f>VLOOKUP(Siegerliste!C44,ShootyLG!$A$52:$AB$72,3,FALSE)</f>
        <v>#NUM!</v>
      </c>
      <c r="E44" s="34" t="e">
        <f>VLOOKUP(Siegerliste!C44,ShootyLG!$A$52:$AB$72,7,FALSE)&amp;", "&amp;VLOOKUP(Siegerliste!C44,ShootyLG!$A$52:$AB$72,8,FALSE)</f>
        <v>#NUM!</v>
      </c>
      <c r="F44" s="34" t="e">
        <f>VLOOKUP(Siegerliste!C44,ShootyLG!$A$52:$AB$72,15,FALSE)&amp;", "&amp;VLOOKUP(Siegerliste!C44,ShootyLG!$A$52:$AB$72,16,FALSE)</f>
        <v>#NUM!</v>
      </c>
      <c r="G44" s="35" t="e">
        <f>VLOOKUP(Siegerliste!C44,ShootyLG!$A$52:$AB$72,5,FALSE)</f>
        <v>#NUM!</v>
      </c>
    </row>
    <row r="45" spans="2:7" ht="15" x14ac:dyDescent="0.25">
      <c r="B45" s="31">
        <v>12</v>
      </c>
      <c r="C45" s="33" t="e">
        <f>SMALL(ShootyLG!A$52:A$72,B45)</f>
        <v>#NUM!</v>
      </c>
      <c r="D45" s="34" t="e">
        <f>VLOOKUP(Siegerliste!C45,ShootyLG!$A$52:$AB$72,3,FALSE)</f>
        <v>#NUM!</v>
      </c>
      <c r="E45" s="34" t="e">
        <f>VLOOKUP(Siegerliste!C45,ShootyLG!$A$52:$AB$72,7,FALSE)&amp;", "&amp;VLOOKUP(Siegerliste!C45,ShootyLG!$A$52:$AB$72,8,FALSE)</f>
        <v>#NUM!</v>
      </c>
      <c r="F45" s="34" t="e">
        <f>VLOOKUP(Siegerliste!C45,ShootyLG!$A$52:$AB$72,15,FALSE)&amp;", "&amp;VLOOKUP(Siegerliste!C45,ShootyLG!$A$52:$AB$72,16,FALSE)</f>
        <v>#NUM!</v>
      </c>
      <c r="G45" s="35" t="e">
        <f>VLOOKUP(Siegerliste!C45,ShootyLG!$A$52:$AB$72,5,FALSE)</f>
        <v>#NUM!</v>
      </c>
    </row>
    <row r="46" spans="2:7" ht="15" x14ac:dyDescent="0.25">
      <c r="B46" s="31">
        <v>13</v>
      </c>
      <c r="C46" s="33" t="e">
        <f>SMALL(ShootyLG!A$52:A$72,B46)</f>
        <v>#NUM!</v>
      </c>
      <c r="D46" s="34" t="e">
        <f>VLOOKUP(Siegerliste!C46,ShootyLG!$A$52:$AB$72,3,FALSE)</f>
        <v>#NUM!</v>
      </c>
      <c r="E46" s="34" t="e">
        <f>VLOOKUP(Siegerliste!C46,ShootyLG!$A$52:$AB$72,7,FALSE)&amp;", "&amp;VLOOKUP(Siegerliste!C46,ShootyLG!$A$52:$AB$72,8,FALSE)</f>
        <v>#NUM!</v>
      </c>
      <c r="F46" s="34" t="e">
        <f>VLOOKUP(Siegerliste!C46,ShootyLG!$A$52:$AB$72,15,FALSE)&amp;", "&amp;VLOOKUP(Siegerliste!C46,ShootyLG!$A$52:$AB$72,16,FALSE)</f>
        <v>#NUM!</v>
      </c>
      <c r="G46" s="35" t="e">
        <f>VLOOKUP(Siegerliste!C46,ShootyLG!$A$52:$AB$72,5,FALSE)</f>
        <v>#NUM!</v>
      </c>
    </row>
    <row r="47" spans="2:7" ht="15" x14ac:dyDescent="0.25">
      <c r="B47" s="31">
        <v>14</v>
      </c>
      <c r="C47" s="33" t="e">
        <f>SMALL(ShootyLG!A$52:A$72,B47)</f>
        <v>#NUM!</v>
      </c>
      <c r="D47" s="34" t="e">
        <f>VLOOKUP(Siegerliste!C47,ShootyLG!$A$52:$AB$72,3,FALSE)</f>
        <v>#NUM!</v>
      </c>
      <c r="E47" s="34" t="e">
        <f>VLOOKUP(Siegerliste!C47,ShootyLG!$A$52:$AB$72,7,FALSE)&amp;", "&amp;VLOOKUP(Siegerliste!C47,ShootyLG!$A$52:$AB$72,8,FALSE)</f>
        <v>#NUM!</v>
      </c>
      <c r="F47" s="34" t="e">
        <f>VLOOKUP(Siegerliste!C47,ShootyLG!$A$52:$AB$72,15,FALSE)&amp;", "&amp;VLOOKUP(Siegerliste!C47,ShootyLG!$A$52:$AB$72,16,FALSE)</f>
        <v>#NUM!</v>
      </c>
      <c r="G47" s="35" t="e">
        <f>VLOOKUP(Siegerliste!C47,ShootyLG!$A$52:$AB$72,5,FALSE)</f>
        <v>#NUM!</v>
      </c>
    </row>
    <row r="48" spans="2:7" ht="15" x14ac:dyDescent="0.25">
      <c r="B48" s="31">
        <v>15</v>
      </c>
      <c r="C48" s="33" t="e">
        <f>SMALL(ShootyLG!A$52:A$72,B48)</f>
        <v>#NUM!</v>
      </c>
      <c r="D48" s="34" t="e">
        <f>VLOOKUP(Siegerliste!C48,ShootyLG!$A$52:$AB$72,3,FALSE)</f>
        <v>#NUM!</v>
      </c>
      <c r="E48" s="34" t="e">
        <f>VLOOKUP(Siegerliste!C48,ShootyLG!$A$52:$AB$72,7,FALSE)&amp;", "&amp;VLOOKUP(Siegerliste!C48,ShootyLG!$A$52:$AB$72,8,FALSE)</f>
        <v>#NUM!</v>
      </c>
      <c r="F48" s="34" t="e">
        <f>VLOOKUP(Siegerliste!C48,ShootyLG!$A$52:$AB$72,15,FALSE)&amp;", "&amp;VLOOKUP(Siegerliste!C48,ShootyLG!$A$52:$AB$72,16,FALSE)</f>
        <v>#NUM!</v>
      </c>
      <c r="G48" s="35" t="e">
        <f>VLOOKUP(Siegerliste!C48,ShootyLG!$A$52:$AB$72,5,FALSE)</f>
        <v>#NUM!</v>
      </c>
    </row>
    <row r="49" spans="2:7" ht="15" x14ac:dyDescent="0.25">
      <c r="B49" s="31">
        <v>16</v>
      </c>
      <c r="C49" s="33" t="e">
        <f>SMALL(ShootyLG!A$52:A$72,B49)</f>
        <v>#NUM!</v>
      </c>
      <c r="D49" s="34" t="e">
        <f>VLOOKUP(Siegerliste!C49,ShootyLG!$A$52:$AB$72,3,FALSE)</f>
        <v>#NUM!</v>
      </c>
      <c r="E49" s="34" t="e">
        <f>VLOOKUP(Siegerliste!C49,ShootyLG!$A$52:$AB$72,7,FALSE)&amp;", "&amp;VLOOKUP(Siegerliste!C49,ShootyLG!$A$52:$AB$72,8,FALSE)</f>
        <v>#NUM!</v>
      </c>
      <c r="F49" s="34" t="e">
        <f>VLOOKUP(Siegerliste!C49,ShootyLG!$A$52:$AB$72,15,FALSE)&amp;", "&amp;VLOOKUP(Siegerliste!C49,ShootyLG!$A$52:$AB$72,16,FALSE)</f>
        <v>#NUM!</v>
      </c>
      <c r="G49" s="35" t="e">
        <f>VLOOKUP(Siegerliste!C49,ShootyLG!$A$52:$AB$72,5,FALSE)</f>
        <v>#NUM!</v>
      </c>
    </row>
    <row r="50" spans="2:7" ht="15" x14ac:dyDescent="0.25">
      <c r="B50" s="31">
        <v>17</v>
      </c>
      <c r="C50" s="33" t="e">
        <f>SMALL(ShootyLG!A$52:A$72,B50)</f>
        <v>#NUM!</v>
      </c>
      <c r="D50" s="34" t="e">
        <f>VLOOKUP(Siegerliste!C50,ShootyLG!$A$52:$AB$72,3,FALSE)</f>
        <v>#NUM!</v>
      </c>
      <c r="E50" s="34" t="e">
        <f>VLOOKUP(Siegerliste!C50,ShootyLG!$A$52:$AB$72,7,FALSE)&amp;", "&amp;VLOOKUP(Siegerliste!C50,ShootyLG!$A$52:$AB$72,8,FALSE)</f>
        <v>#NUM!</v>
      </c>
      <c r="F50" s="34" t="e">
        <f>VLOOKUP(Siegerliste!C50,ShootyLG!$A$52:$AB$72,15,FALSE)&amp;", "&amp;VLOOKUP(Siegerliste!C50,ShootyLG!$A$52:$AB$72,16,FALSE)</f>
        <v>#NUM!</v>
      </c>
      <c r="G50" s="35" t="e">
        <f>VLOOKUP(Siegerliste!C50,ShootyLG!$A$52:$AB$72,5,FALSE)</f>
        <v>#NUM!</v>
      </c>
    </row>
    <row r="51" spans="2:7" ht="15" x14ac:dyDescent="0.25">
      <c r="B51" s="31">
        <v>18</v>
      </c>
      <c r="C51" s="33" t="e">
        <f>SMALL(ShootyLG!A$52:A$72,B51)</f>
        <v>#NUM!</v>
      </c>
      <c r="D51" s="34" t="e">
        <f>VLOOKUP(Siegerliste!C51,ShootyLG!$A$52:$AB$72,3,FALSE)</f>
        <v>#NUM!</v>
      </c>
      <c r="E51" s="34" t="e">
        <f>VLOOKUP(Siegerliste!C51,ShootyLG!$A$52:$AB$72,7,FALSE)&amp;", "&amp;VLOOKUP(Siegerliste!C51,ShootyLG!$A$52:$AB$72,8,FALSE)</f>
        <v>#NUM!</v>
      </c>
      <c r="F51" s="34" t="e">
        <f>VLOOKUP(Siegerliste!C51,ShootyLG!$A$52:$AB$72,15,FALSE)&amp;", "&amp;VLOOKUP(Siegerliste!C51,ShootyLG!$A$52:$AB$72,16,FALSE)</f>
        <v>#NUM!</v>
      </c>
      <c r="G51" s="35" t="e">
        <f>VLOOKUP(Siegerliste!C51,ShootyLG!$A$52:$AB$72,5,FALSE)</f>
        <v>#NUM!</v>
      </c>
    </row>
    <row r="52" spans="2:7" ht="15" x14ac:dyDescent="0.25">
      <c r="B52" s="31">
        <v>19</v>
      </c>
      <c r="C52" s="33" t="e">
        <f>SMALL(ShootyLG!A$52:A$72,B52)</f>
        <v>#NUM!</v>
      </c>
      <c r="D52" s="34" t="e">
        <f>VLOOKUP(Siegerliste!C52,ShootyLG!$A$52:$AB$72,3,FALSE)</f>
        <v>#NUM!</v>
      </c>
      <c r="E52" s="34" t="e">
        <f>VLOOKUP(Siegerliste!C52,ShootyLG!$A$52:$AB$72,7,FALSE)&amp;", "&amp;VLOOKUP(Siegerliste!C52,ShootyLG!$A$52:$AB$72,8,FALSE)</f>
        <v>#NUM!</v>
      </c>
      <c r="F52" s="34" t="e">
        <f>VLOOKUP(Siegerliste!C52,ShootyLG!$A$52:$AB$72,15,FALSE)&amp;", "&amp;VLOOKUP(Siegerliste!C52,ShootyLG!$A$52:$AB$72,16,FALSE)</f>
        <v>#NUM!</v>
      </c>
      <c r="G52" s="35" t="e">
        <f>VLOOKUP(Siegerliste!C52,ShootyLG!$A$52:$AB$72,5,FALSE)</f>
        <v>#NUM!</v>
      </c>
    </row>
    <row r="53" spans="2:7" ht="15" x14ac:dyDescent="0.25">
      <c r="B53" s="31">
        <v>20</v>
      </c>
      <c r="C53" s="33" t="e">
        <f>SMALL(ShootyLG!A$52:A$72,B53)</f>
        <v>#NUM!</v>
      </c>
      <c r="D53" s="34" t="e">
        <f>VLOOKUP(Siegerliste!C53,ShootyLG!$A$52:$AB$72,3,FALSE)</f>
        <v>#NUM!</v>
      </c>
      <c r="E53" s="34" t="e">
        <f>VLOOKUP(Siegerliste!C53,ShootyLG!$A$52:$AB$72,7,FALSE)&amp;", "&amp;VLOOKUP(Siegerliste!C53,ShootyLG!$A$52:$AB$72,8,FALSE)</f>
        <v>#NUM!</v>
      </c>
      <c r="F53" s="34" t="e">
        <f>VLOOKUP(Siegerliste!C53,ShootyLG!$A$52:$AB$72,15,FALSE)&amp;", "&amp;VLOOKUP(Siegerliste!C53,ShootyLG!$A$52:$AB$72,16,FALSE)</f>
        <v>#NUM!</v>
      </c>
      <c r="G53" s="35" t="e">
        <f>VLOOKUP(Siegerliste!C53,ShootyLG!$A$52:$AB$72,5,FALSE)</f>
        <v>#NUM!</v>
      </c>
    </row>
    <row r="54" spans="2:7" ht="15" x14ac:dyDescent="0.25">
      <c r="B54" s="31">
        <v>21</v>
      </c>
      <c r="C54" s="33" t="e">
        <f>SMALL(ShootyLG!A$52:A$72,B54)</f>
        <v>#NUM!</v>
      </c>
      <c r="D54" s="34" t="e">
        <f>VLOOKUP(Siegerliste!C54,ShootyLG!$A$52:$AB$72,3,FALSE)</f>
        <v>#NUM!</v>
      </c>
      <c r="E54" s="34" t="e">
        <f>VLOOKUP(Siegerliste!C54,ShootyLG!$A$52:$AB$72,7,FALSE)&amp;", "&amp;VLOOKUP(Siegerliste!C54,ShootyLG!$A$52:$AB$72,8,FALSE)</f>
        <v>#NUM!</v>
      </c>
      <c r="F54" s="34" t="e">
        <f>VLOOKUP(Siegerliste!C54,ShootyLG!$A$52:$AB$72,15,FALSE)&amp;", "&amp;VLOOKUP(Siegerliste!C54,ShootyLG!$A$52:$AB$72,16,FALSE)</f>
        <v>#NUM!</v>
      </c>
      <c r="G54" s="35" t="e">
        <f>VLOOKUP(Siegerliste!C54,ShootyLG!$A$52:$AB$72,5,FALSE)</f>
        <v>#NUM!</v>
      </c>
    </row>
  </sheetData>
  <mergeCells count="8">
    <mergeCell ref="B31:G31"/>
    <mergeCell ref="C32:G32"/>
    <mergeCell ref="B2:G2"/>
    <mergeCell ref="B3:G3"/>
    <mergeCell ref="B4:G4"/>
    <mergeCell ref="C5:G5"/>
    <mergeCell ref="B29:G29"/>
    <mergeCell ref="B30:G30"/>
  </mergeCells>
  <conditionalFormatting sqref="B7:G27">
    <cfRule type="expression" dxfId="1" priority="5">
      <formula>ERROR.TYPE($G7)</formula>
    </cfRule>
  </conditionalFormatting>
  <conditionalFormatting sqref="B34:G54">
    <cfRule type="expression" dxfId="0" priority="1">
      <formula>ERROR.TYPE($G34)</formula>
    </cfRule>
  </conditionalFormatting>
  <pageMargins left="0.7" right="0.7" top="0.78740157499999996" bottom="0.78740157499999996" header="0.3" footer="0.3"/>
  <pageSetup paperSize="9" scale="86" orientation="portrait" r:id="rId1"/>
  <drawing r:id="rId2"/>
  <pictur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N885"/>
  <sheetViews>
    <sheetView workbookViewId="0">
      <selection activeCell="C8" sqref="C8"/>
    </sheetView>
  </sheetViews>
  <sheetFormatPr baseColWidth="10" defaultRowHeight="13.2" x14ac:dyDescent="0.25"/>
  <cols>
    <col min="1" max="1" width="3" bestFit="1" customWidth="1"/>
    <col min="2" max="2" width="5" bestFit="1" customWidth="1"/>
    <col min="11" max="11" width="4" bestFit="1" customWidth="1"/>
    <col min="12" max="12" width="7" bestFit="1" customWidth="1"/>
    <col min="13" max="13" width="38.5546875" bestFit="1" customWidth="1"/>
    <col min="14" max="14" width="45.33203125" bestFit="1" customWidth="1"/>
  </cols>
  <sheetData>
    <row r="1" spans="1:14" x14ac:dyDescent="0.25">
      <c r="A1">
        <v>14</v>
      </c>
      <c r="B1">
        <f ca="1">Jahreszahl-A1</f>
        <v>2010</v>
      </c>
      <c r="C1" s="26">
        <f ca="1">DATE(B1,1,1)</f>
        <v>40179</v>
      </c>
      <c r="D1" t="str">
        <f t="shared" ref="D1:D22" si="0">E1&amp;" "&amp;F1</f>
        <v>701 Allgäu</v>
      </c>
      <c r="E1" s="2">
        <v>701</v>
      </c>
      <c r="F1" t="s">
        <v>18</v>
      </c>
      <c r="K1" t="str">
        <f>LEFT(L1,3)</f>
        <v>701</v>
      </c>
      <c r="L1">
        <v>701001</v>
      </c>
      <c r="M1" t="s">
        <v>41</v>
      </c>
      <c r="N1" t="str">
        <f>L1&amp;" "&amp;M1</f>
        <v>701001 VSG Betzigau, Leiterberg, Hochgreut e.V.</v>
      </c>
    </row>
    <row r="2" spans="1:14" x14ac:dyDescent="0.25">
      <c r="A2">
        <v>13</v>
      </c>
      <c r="B2">
        <f t="shared" ref="B2:B7" ca="1" si="1">Jahreszahl-A2</f>
        <v>2011</v>
      </c>
      <c r="D2" t="str">
        <f t="shared" si="0"/>
        <v>702 Augsburg</v>
      </c>
      <c r="E2" s="2">
        <v>702</v>
      </c>
      <c r="F2" t="s">
        <v>19</v>
      </c>
      <c r="K2" t="str">
        <f t="shared" ref="K2:K65" si="2">LEFT(L2,3)</f>
        <v>701</v>
      </c>
      <c r="L2">
        <v>701002</v>
      </c>
      <c r="M2" t="s">
        <v>42</v>
      </c>
      <c r="N2" t="str">
        <f t="shared" ref="N2:N65" si="3">L2&amp;" "&amp;M2</f>
        <v>701002 Schützenverein Altusried e.V.</v>
      </c>
    </row>
    <row r="3" spans="1:14" x14ac:dyDescent="0.25">
      <c r="A3">
        <v>12</v>
      </c>
      <c r="B3">
        <f t="shared" ca="1" si="1"/>
        <v>2012</v>
      </c>
      <c r="D3" t="str">
        <f t="shared" si="0"/>
        <v>703 Babenhausen</v>
      </c>
      <c r="E3" s="2">
        <v>703</v>
      </c>
      <c r="F3" t="s">
        <v>20</v>
      </c>
      <c r="K3" t="str">
        <f t="shared" si="2"/>
        <v>701</v>
      </c>
      <c r="L3">
        <v>701003</v>
      </c>
      <c r="M3" t="s">
        <v>43</v>
      </c>
      <c r="N3" t="str">
        <f t="shared" si="3"/>
        <v>701003 SV Bachtels</v>
      </c>
    </row>
    <row r="4" spans="1:14" x14ac:dyDescent="0.25">
      <c r="A4">
        <v>11</v>
      </c>
      <c r="B4">
        <f t="shared" ca="1" si="1"/>
        <v>2013</v>
      </c>
      <c r="D4" t="str">
        <f t="shared" si="0"/>
        <v>704 Burgau</v>
      </c>
      <c r="E4" s="2">
        <v>704</v>
      </c>
      <c r="F4" t="s">
        <v>21</v>
      </c>
      <c r="K4" t="str">
        <f t="shared" si="2"/>
        <v>701</v>
      </c>
      <c r="L4">
        <v>701004</v>
      </c>
      <c r="M4" t="s">
        <v>44</v>
      </c>
      <c r="N4" t="str">
        <f t="shared" si="3"/>
        <v>701004 Polizei Pistolensch. Kempten</v>
      </c>
    </row>
    <row r="5" spans="1:14" x14ac:dyDescent="0.25">
      <c r="A5">
        <v>10</v>
      </c>
      <c r="B5">
        <f t="shared" ca="1" si="1"/>
        <v>2014</v>
      </c>
      <c r="D5" t="str">
        <f t="shared" si="0"/>
        <v>705 Donau-Brenz-Egau</v>
      </c>
      <c r="E5" s="2">
        <v>705</v>
      </c>
      <c r="F5" t="s">
        <v>22</v>
      </c>
      <c r="K5" t="str">
        <f t="shared" si="2"/>
        <v>701</v>
      </c>
      <c r="L5">
        <v>701005</v>
      </c>
      <c r="M5" t="s">
        <v>45</v>
      </c>
      <c r="N5" t="str">
        <f t="shared" si="3"/>
        <v>701005 SV Berg</v>
      </c>
    </row>
    <row r="6" spans="1:14" x14ac:dyDescent="0.25">
      <c r="A6">
        <v>9</v>
      </c>
      <c r="B6">
        <f t="shared" ca="1" si="1"/>
        <v>2015</v>
      </c>
      <c r="D6" t="str">
        <f t="shared" si="0"/>
        <v>706 Donau-Ries</v>
      </c>
      <c r="E6" s="2">
        <v>706</v>
      </c>
      <c r="F6" t="s">
        <v>23</v>
      </c>
      <c r="K6" t="str">
        <f t="shared" si="2"/>
        <v>701</v>
      </c>
      <c r="L6">
        <v>701006</v>
      </c>
      <c r="M6" t="s">
        <v>46</v>
      </c>
      <c r="N6" t="str">
        <f t="shared" si="3"/>
        <v>701006 SG Betzigau</v>
      </c>
    </row>
    <row r="7" spans="1:14" x14ac:dyDescent="0.25">
      <c r="A7">
        <v>8</v>
      </c>
      <c r="B7">
        <f t="shared" ca="1" si="1"/>
        <v>2016</v>
      </c>
      <c r="C7" s="26">
        <f ca="1">DATE(B7,12,31)</f>
        <v>42735</v>
      </c>
      <c r="D7" t="str">
        <f t="shared" si="0"/>
        <v>707 Günzburg-Land</v>
      </c>
      <c r="E7" s="2">
        <v>707</v>
      </c>
      <c r="F7" t="s">
        <v>24</v>
      </c>
      <c r="K7" t="str">
        <f t="shared" si="2"/>
        <v>701</v>
      </c>
      <c r="L7">
        <v>701007</v>
      </c>
      <c r="M7" t="s">
        <v>47</v>
      </c>
      <c r="N7" t="str">
        <f t="shared" si="3"/>
        <v>701007 Schützengilde Hubertus Bodelsberg</v>
      </c>
    </row>
    <row r="8" spans="1:14" x14ac:dyDescent="0.25">
      <c r="D8" t="str">
        <f t="shared" si="0"/>
        <v>709 Iller-Illertissen</v>
      </c>
      <c r="E8" s="2">
        <v>709</v>
      </c>
      <c r="F8" t="s">
        <v>25</v>
      </c>
      <c r="K8" t="str">
        <f t="shared" si="2"/>
        <v>701</v>
      </c>
      <c r="L8">
        <v>701008</v>
      </c>
      <c r="M8" t="s">
        <v>48</v>
      </c>
      <c r="N8" t="str">
        <f t="shared" si="3"/>
        <v>701008 Schützenkameradschaft Börwang</v>
      </c>
    </row>
    <row r="9" spans="1:14" x14ac:dyDescent="0.25">
      <c r="D9" t="str">
        <f t="shared" si="0"/>
        <v>710 Kaufbeuren-Marktoberdorf</v>
      </c>
      <c r="E9" s="2">
        <v>710</v>
      </c>
      <c r="F9" t="s">
        <v>26</v>
      </c>
      <c r="K9" t="str">
        <f t="shared" si="2"/>
        <v>701</v>
      </c>
      <c r="L9">
        <v>701009</v>
      </c>
      <c r="M9" t="s">
        <v>49</v>
      </c>
      <c r="N9" t="str">
        <f t="shared" si="3"/>
        <v>701009 SV 1898 e.V. Buchenberg</v>
      </c>
    </row>
    <row r="10" spans="1:14" x14ac:dyDescent="0.25">
      <c r="D10" t="str">
        <f t="shared" si="0"/>
        <v>711 Krumbach</v>
      </c>
      <c r="E10" s="2">
        <v>711</v>
      </c>
      <c r="F10" t="s">
        <v>27</v>
      </c>
      <c r="K10" t="str">
        <f t="shared" si="2"/>
        <v>701</v>
      </c>
      <c r="L10">
        <v>701010</v>
      </c>
      <c r="M10" t="s">
        <v>50</v>
      </c>
      <c r="N10" t="str">
        <f t="shared" si="3"/>
        <v>701010 SV Dietmannsried</v>
      </c>
    </row>
    <row r="11" spans="1:14" x14ac:dyDescent="0.25">
      <c r="D11" t="str">
        <f t="shared" si="0"/>
        <v>712 Lech-Wertach</v>
      </c>
      <c r="E11" s="2">
        <v>712</v>
      </c>
      <c r="F11" t="s">
        <v>28</v>
      </c>
      <c r="K11" t="str">
        <f t="shared" si="2"/>
        <v>701</v>
      </c>
      <c r="L11">
        <v>701011</v>
      </c>
      <c r="M11" t="s">
        <v>51</v>
      </c>
      <c r="N11" t="str">
        <f t="shared" si="3"/>
        <v>701011 SG Durach</v>
      </c>
    </row>
    <row r="12" spans="1:14" x14ac:dyDescent="0.25">
      <c r="D12" t="str">
        <f t="shared" si="0"/>
        <v>713 Memmingen</v>
      </c>
      <c r="E12" s="2">
        <v>713</v>
      </c>
      <c r="F12" t="s">
        <v>29</v>
      </c>
      <c r="K12" t="str">
        <f t="shared" si="2"/>
        <v>701</v>
      </c>
      <c r="L12">
        <v>701012</v>
      </c>
      <c r="M12" t="s">
        <v>52</v>
      </c>
      <c r="N12" t="str">
        <f t="shared" si="3"/>
        <v>701012 Burgschützen Wiggensbach</v>
      </c>
    </row>
    <row r="13" spans="1:14" x14ac:dyDescent="0.25">
      <c r="D13" t="str">
        <f t="shared" si="0"/>
        <v>714 Mindelheim</v>
      </c>
      <c r="E13" s="2">
        <v>714</v>
      </c>
      <c r="F13" t="s">
        <v>30</v>
      </c>
      <c r="K13" t="str">
        <f t="shared" si="2"/>
        <v>701</v>
      </c>
      <c r="L13">
        <v>701013</v>
      </c>
      <c r="M13" t="s">
        <v>53</v>
      </c>
      <c r="N13" t="str">
        <f t="shared" si="3"/>
        <v>701013 SV Guntia Obergünzburg</v>
      </c>
    </row>
    <row r="14" spans="1:14" x14ac:dyDescent="0.25">
      <c r="D14" t="str">
        <f t="shared" si="0"/>
        <v>715 Oberallgäu</v>
      </c>
      <c r="E14" s="2">
        <v>715</v>
      </c>
      <c r="F14" s="2" t="s">
        <v>31</v>
      </c>
      <c r="K14" t="str">
        <f t="shared" si="2"/>
        <v>701</v>
      </c>
      <c r="L14">
        <v>701014</v>
      </c>
      <c r="M14" t="s">
        <v>54</v>
      </c>
      <c r="N14" t="str">
        <f t="shared" si="3"/>
        <v>701014 SV Engelwarz</v>
      </c>
    </row>
    <row r="15" spans="1:14" x14ac:dyDescent="0.25">
      <c r="D15" t="str">
        <f t="shared" si="0"/>
        <v>716 Ostallgäu</v>
      </c>
      <c r="E15" s="2">
        <v>716</v>
      </c>
      <c r="F15" t="s">
        <v>32</v>
      </c>
      <c r="K15" t="str">
        <f t="shared" si="2"/>
        <v>701</v>
      </c>
      <c r="L15">
        <v>701015</v>
      </c>
      <c r="M15" t="s">
        <v>55</v>
      </c>
      <c r="N15" t="str">
        <f t="shared" si="3"/>
        <v>701015 SV Ermengerst e.V.</v>
      </c>
    </row>
    <row r="16" spans="1:14" x14ac:dyDescent="0.25">
      <c r="D16" t="str">
        <f t="shared" si="0"/>
        <v>717 Ottobeuren</v>
      </c>
      <c r="E16" s="2">
        <v>717</v>
      </c>
      <c r="F16" s="2" t="s">
        <v>33</v>
      </c>
      <c r="K16" t="str">
        <f t="shared" si="2"/>
        <v>701</v>
      </c>
      <c r="L16">
        <v>701016</v>
      </c>
      <c r="M16" t="s">
        <v>56</v>
      </c>
      <c r="N16" t="str">
        <f t="shared" si="3"/>
        <v>701016 SV Eschach</v>
      </c>
    </row>
    <row r="17" spans="4:14" x14ac:dyDescent="0.25">
      <c r="D17" t="str">
        <f t="shared" si="0"/>
        <v>718 Riesgau-Nördlingen</v>
      </c>
      <c r="E17" s="2">
        <v>718</v>
      </c>
      <c r="F17" s="2" t="s">
        <v>34</v>
      </c>
      <c r="K17" t="str">
        <f t="shared" si="2"/>
        <v>701</v>
      </c>
      <c r="L17">
        <v>701017</v>
      </c>
      <c r="M17" t="s">
        <v>57</v>
      </c>
      <c r="N17" t="str">
        <f t="shared" si="3"/>
        <v>701017 SG Faistenoy</v>
      </c>
    </row>
    <row r="18" spans="4:14" x14ac:dyDescent="0.25">
      <c r="D18" t="str">
        <f t="shared" si="0"/>
        <v>719 Rothtalgau Weissenhorn</v>
      </c>
      <c r="E18" s="2">
        <v>719</v>
      </c>
      <c r="F18" t="s">
        <v>35</v>
      </c>
      <c r="K18" t="str">
        <f t="shared" si="2"/>
        <v>701</v>
      </c>
      <c r="L18">
        <v>701018</v>
      </c>
      <c r="M18" t="s">
        <v>58</v>
      </c>
      <c r="N18" t="str">
        <f t="shared" si="3"/>
        <v>701018 SV Frauenzell</v>
      </c>
    </row>
    <row r="19" spans="4:14" x14ac:dyDescent="0.25">
      <c r="D19" t="str">
        <f t="shared" si="0"/>
        <v>720 Türkheim</v>
      </c>
      <c r="E19" s="2">
        <v>720</v>
      </c>
      <c r="F19" t="s">
        <v>36</v>
      </c>
      <c r="K19" t="str">
        <f t="shared" si="2"/>
        <v>701</v>
      </c>
      <c r="L19">
        <v>701019</v>
      </c>
      <c r="M19" t="s">
        <v>59</v>
      </c>
      <c r="N19" t="str">
        <f t="shared" si="3"/>
        <v>701019 SV Weitnau-Gerholz</v>
      </c>
    </row>
    <row r="20" spans="4:14" x14ac:dyDescent="0.25">
      <c r="D20" t="str">
        <f t="shared" si="0"/>
        <v>721 Neu-Ulm</v>
      </c>
      <c r="E20" s="2">
        <v>721</v>
      </c>
      <c r="F20" t="s">
        <v>37</v>
      </c>
      <c r="K20" t="str">
        <f t="shared" si="2"/>
        <v>701</v>
      </c>
      <c r="L20">
        <v>701020</v>
      </c>
      <c r="M20" t="s">
        <v>60</v>
      </c>
      <c r="N20" t="str">
        <f t="shared" si="3"/>
        <v>701020 SV Haldenwang</v>
      </c>
    </row>
    <row r="21" spans="4:14" x14ac:dyDescent="0.25">
      <c r="D21" t="str">
        <f t="shared" si="0"/>
        <v>722 Wertingen</v>
      </c>
      <c r="E21" s="2">
        <v>722</v>
      </c>
      <c r="F21" t="s">
        <v>38</v>
      </c>
      <c r="K21" t="str">
        <f t="shared" si="2"/>
        <v>701</v>
      </c>
      <c r="L21">
        <v>701021</v>
      </c>
      <c r="M21" t="s">
        <v>61</v>
      </c>
      <c r="N21" t="str">
        <f t="shared" si="3"/>
        <v>701021 SV Haslach</v>
      </c>
    </row>
    <row r="22" spans="4:14" x14ac:dyDescent="0.25">
      <c r="D22" t="str">
        <f t="shared" si="0"/>
        <v>723 Westallgäu</v>
      </c>
      <c r="E22" s="2">
        <v>723</v>
      </c>
      <c r="F22" t="s">
        <v>39</v>
      </c>
      <c r="K22" t="str">
        <f t="shared" si="2"/>
        <v>701</v>
      </c>
      <c r="L22">
        <v>701022</v>
      </c>
      <c r="M22" t="s">
        <v>62</v>
      </c>
      <c r="N22" t="str">
        <f t="shared" si="3"/>
        <v>701022 SV Heiligkreuz-Kempten</v>
      </c>
    </row>
    <row r="23" spans="4:14" x14ac:dyDescent="0.25">
      <c r="K23" t="str">
        <f t="shared" si="2"/>
        <v>701</v>
      </c>
      <c r="L23">
        <v>701023</v>
      </c>
      <c r="M23" t="s">
        <v>63</v>
      </c>
      <c r="N23" t="str">
        <f t="shared" si="3"/>
        <v>701023 Schützenlust Hirschdorf</v>
      </c>
    </row>
    <row r="24" spans="4:14" x14ac:dyDescent="0.25">
      <c r="D24" t="e">
        <f ca="1">INDIRECT("_"&amp;VLOOKUP(Gau,Gau_M,2,FALSE))</f>
        <v>#N/A</v>
      </c>
      <c r="K24" t="str">
        <f t="shared" si="2"/>
        <v>701</v>
      </c>
      <c r="L24">
        <v>701024</v>
      </c>
      <c r="M24" t="s">
        <v>64</v>
      </c>
      <c r="N24" t="str">
        <f t="shared" si="3"/>
        <v>701024 SV Hochgreut</v>
      </c>
    </row>
    <row r="25" spans="4:14" x14ac:dyDescent="0.25">
      <c r="K25" t="str">
        <f t="shared" si="2"/>
        <v>701</v>
      </c>
      <c r="L25">
        <v>701025</v>
      </c>
      <c r="M25" t="s">
        <v>65</v>
      </c>
      <c r="N25" t="str">
        <f t="shared" si="3"/>
        <v>701025 SV Hopferbach</v>
      </c>
    </row>
    <row r="26" spans="4:14" x14ac:dyDescent="0.25">
      <c r="K26" t="str">
        <f t="shared" si="2"/>
        <v>701</v>
      </c>
      <c r="L26">
        <v>701026</v>
      </c>
      <c r="M26" t="s">
        <v>66</v>
      </c>
      <c r="N26" t="str">
        <f t="shared" si="3"/>
        <v>701026 SV Immenthal</v>
      </c>
    </row>
    <row r="27" spans="4:14" x14ac:dyDescent="0.25">
      <c r="K27" t="str">
        <f t="shared" si="2"/>
        <v>701</v>
      </c>
      <c r="L27">
        <v>701028</v>
      </c>
      <c r="M27" t="s">
        <v>67</v>
      </c>
      <c r="N27" t="str">
        <f t="shared" si="3"/>
        <v>701028 SG "Bären" Kempten</v>
      </c>
    </row>
    <row r="28" spans="4:14" x14ac:dyDescent="0.25">
      <c r="K28" t="str">
        <f t="shared" si="2"/>
        <v>701</v>
      </c>
      <c r="L28">
        <v>701031</v>
      </c>
      <c r="M28" t="s">
        <v>68</v>
      </c>
      <c r="N28" t="str">
        <f t="shared" si="3"/>
        <v>701031 Eisenbahnbrücke Kempten</v>
      </c>
    </row>
    <row r="29" spans="4:14" x14ac:dyDescent="0.25">
      <c r="K29" t="str">
        <f t="shared" si="2"/>
        <v>701</v>
      </c>
      <c r="L29">
        <v>701033</v>
      </c>
      <c r="M29" t="s">
        <v>69</v>
      </c>
      <c r="N29" t="str">
        <f t="shared" si="3"/>
        <v>701033 SG Hegge e.V.</v>
      </c>
    </row>
    <row r="30" spans="4:14" x14ac:dyDescent="0.25">
      <c r="K30" t="str">
        <f t="shared" si="2"/>
        <v>701</v>
      </c>
      <c r="L30">
        <v>701034</v>
      </c>
      <c r="M30" t="s">
        <v>70</v>
      </c>
      <c r="N30" t="str">
        <f t="shared" si="3"/>
        <v>701034 SG Hildegardis 1883 Kempten</v>
      </c>
    </row>
    <row r="31" spans="4:14" x14ac:dyDescent="0.25">
      <c r="K31" t="str">
        <f t="shared" si="2"/>
        <v>701</v>
      </c>
      <c r="L31">
        <v>701037</v>
      </c>
      <c r="M31" t="s">
        <v>71</v>
      </c>
      <c r="N31" t="str">
        <f t="shared" si="3"/>
        <v>701037 Kgl.priv.FSG 1466 Kempten</v>
      </c>
    </row>
    <row r="32" spans="4:14" x14ac:dyDescent="0.25">
      <c r="K32" t="str">
        <f t="shared" si="2"/>
        <v>701</v>
      </c>
      <c r="L32">
        <v>701040</v>
      </c>
      <c r="M32" t="s">
        <v>72</v>
      </c>
      <c r="N32" t="str">
        <f t="shared" si="3"/>
        <v>701040 SV Kimratshofen</v>
      </c>
    </row>
    <row r="33" spans="11:14" x14ac:dyDescent="0.25">
      <c r="K33" t="str">
        <f t="shared" si="2"/>
        <v>701</v>
      </c>
      <c r="L33">
        <v>701041</v>
      </c>
      <c r="M33" t="s">
        <v>73</v>
      </c>
      <c r="N33" t="str">
        <f t="shared" si="3"/>
        <v>701041 SV Alttrauchburg 1899 e.V. Kleinweiler</v>
      </c>
    </row>
    <row r="34" spans="11:14" x14ac:dyDescent="0.25">
      <c r="K34" t="str">
        <f t="shared" si="2"/>
        <v>701</v>
      </c>
      <c r="L34">
        <v>701042</v>
      </c>
      <c r="M34" t="s">
        <v>74</v>
      </c>
      <c r="N34" t="str">
        <f t="shared" si="3"/>
        <v>701042 SV Mittelberg</v>
      </c>
    </row>
    <row r="35" spans="11:14" x14ac:dyDescent="0.25">
      <c r="K35" t="str">
        <f t="shared" si="2"/>
        <v>701</v>
      </c>
      <c r="L35">
        <v>701043</v>
      </c>
      <c r="M35" t="s">
        <v>75</v>
      </c>
      <c r="N35" t="str">
        <f t="shared" si="3"/>
        <v>701043 SV Kreuzthal</v>
      </c>
    </row>
    <row r="36" spans="11:14" x14ac:dyDescent="0.25">
      <c r="K36" t="str">
        <f t="shared" si="2"/>
        <v>701</v>
      </c>
      <c r="L36">
        <v>701044</v>
      </c>
      <c r="M36" t="s">
        <v>76</v>
      </c>
      <c r="N36" t="str">
        <f t="shared" si="3"/>
        <v>701044 SV Krugzell</v>
      </c>
    </row>
    <row r="37" spans="11:14" x14ac:dyDescent="0.25">
      <c r="K37" t="str">
        <f t="shared" si="2"/>
        <v>701</v>
      </c>
      <c r="L37">
        <v>701045</v>
      </c>
      <c r="M37" t="s">
        <v>77</v>
      </c>
      <c r="N37" t="str">
        <f t="shared" si="3"/>
        <v>701045 SV Kürnach</v>
      </c>
    </row>
    <row r="38" spans="11:14" x14ac:dyDescent="0.25">
      <c r="K38" t="str">
        <f t="shared" si="2"/>
        <v>701</v>
      </c>
      <c r="L38">
        <v>701046</v>
      </c>
      <c r="M38" t="s">
        <v>78</v>
      </c>
      <c r="N38" t="str">
        <f t="shared" si="3"/>
        <v>701046 SG Lauben-Heising</v>
      </c>
    </row>
    <row r="39" spans="11:14" x14ac:dyDescent="0.25">
      <c r="K39" t="str">
        <f t="shared" si="2"/>
        <v>701</v>
      </c>
      <c r="L39">
        <v>701047</v>
      </c>
      <c r="M39" t="s">
        <v>79</v>
      </c>
      <c r="N39" t="str">
        <f t="shared" si="3"/>
        <v>701047 SG Leiterberg e.V.</v>
      </c>
    </row>
    <row r="40" spans="11:14" x14ac:dyDescent="0.25">
      <c r="K40" t="str">
        <f t="shared" si="2"/>
        <v>701</v>
      </c>
      <c r="L40">
        <v>701048</v>
      </c>
      <c r="M40" t="s">
        <v>80</v>
      </c>
      <c r="N40" t="str">
        <f t="shared" si="3"/>
        <v>701048 SG Hirsch Lenzfried e.V.</v>
      </c>
    </row>
    <row r="41" spans="11:14" x14ac:dyDescent="0.25">
      <c r="K41" t="str">
        <f t="shared" si="2"/>
        <v>701</v>
      </c>
      <c r="L41">
        <v>701049</v>
      </c>
      <c r="M41" t="s">
        <v>81</v>
      </c>
      <c r="N41" t="str">
        <f t="shared" si="3"/>
        <v>701049 SV Leubas</v>
      </c>
    </row>
    <row r="42" spans="11:14" x14ac:dyDescent="0.25">
      <c r="K42" t="str">
        <f t="shared" si="2"/>
        <v>701</v>
      </c>
      <c r="L42">
        <v>701050</v>
      </c>
      <c r="M42" t="s">
        <v>82</v>
      </c>
      <c r="N42" t="str">
        <f t="shared" si="3"/>
        <v>701050 SV Enzian Maria-Rain</v>
      </c>
    </row>
    <row r="43" spans="11:14" x14ac:dyDescent="0.25">
      <c r="K43" t="str">
        <f t="shared" si="2"/>
        <v>701</v>
      </c>
      <c r="L43">
        <v>701051</v>
      </c>
      <c r="M43" t="s">
        <v>83</v>
      </c>
      <c r="N43" t="str">
        <f t="shared" si="3"/>
        <v>701051 SV Martinszell</v>
      </c>
    </row>
    <row r="44" spans="11:14" x14ac:dyDescent="0.25">
      <c r="K44" t="str">
        <f t="shared" si="2"/>
        <v>701</v>
      </c>
      <c r="L44">
        <v>701052</v>
      </c>
      <c r="M44" t="s">
        <v>84</v>
      </c>
      <c r="N44" t="str">
        <f t="shared" si="3"/>
        <v>701052 SV Memhölz</v>
      </c>
    </row>
    <row r="45" spans="11:14" x14ac:dyDescent="0.25">
      <c r="K45" t="str">
        <f t="shared" si="2"/>
        <v>701</v>
      </c>
      <c r="L45">
        <v>701053</v>
      </c>
      <c r="M45" t="s">
        <v>85</v>
      </c>
      <c r="N45" t="str">
        <f t="shared" si="3"/>
        <v>701053 Sch.Vereinigung Gemeinde Mittelberg</v>
      </c>
    </row>
    <row r="46" spans="11:14" x14ac:dyDescent="0.25">
      <c r="K46" t="str">
        <f t="shared" si="2"/>
        <v>701</v>
      </c>
      <c r="L46">
        <v>701054</v>
      </c>
      <c r="M46" t="s">
        <v>86</v>
      </c>
      <c r="N46" t="str">
        <f t="shared" si="3"/>
        <v>701054 SV Moosbach</v>
      </c>
    </row>
    <row r="47" spans="11:14" x14ac:dyDescent="0.25">
      <c r="K47" t="str">
        <f t="shared" si="2"/>
        <v>701</v>
      </c>
      <c r="L47">
        <v>701055</v>
      </c>
      <c r="M47" t="s">
        <v>87</v>
      </c>
      <c r="N47" t="str">
        <f t="shared" si="3"/>
        <v>701055 SV Muthmannshofen</v>
      </c>
    </row>
    <row r="48" spans="11:14" x14ac:dyDescent="0.25">
      <c r="K48" t="str">
        <f t="shared" si="2"/>
        <v>701</v>
      </c>
      <c r="L48">
        <v>701056</v>
      </c>
      <c r="M48" t="s">
        <v>88</v>
      </c>
      <c r="N48" t="str">
        <f t="shared" si="3"/>
        <v>701056 1. Böllerschützen Oberallgäu</v>
      </c>
    </row>
    <row r="49" spans="11:14" x14ac:dyDescent="0.25">
      <c r="K49" t="str">
        <f t="shared" si="2"/>
        <v>701</v>
      </c>
      <c r="L49">
        <v>701057</v>
      </c>
      <c r="M49" t="s">
        <v>89</v>
      </c>
      <c r="N49" t="str">
        <f t="shared" si="3"/>
        <v>701057 SV 04 Oberdorf</v>
      </c>
    </row>
    <row r="50" spans="11:14" x14ac:dyDescent="0.25">
      <c r="K50" t="str">
        <f t="shared" si="2"/>
        <v>701</v>
      </c>
      <c r="L50">
        <v>701058</v>
      </c>
      <c r="M50" t="s">
        <v>90</v>
      </c>
      <c r="N50" t="str">
        <f t="shared" si="3"/>
        <v>701058 Kgl. priv. FSG Obergünzburg</v>
      </c>
    </row>
    <row r="51" spans="11:14" x14ac:dyDescent="0.25">
      <c r="K51" t="str">
        <f t="shared" si="2"/>
        <v>701</v>
      </c>
      <c r="L51">
        <v>701059</v>
      </c>
      <c r="M51" t="s">
        <v>91</v>
      </c>
      <c r="N51" t="str">
        <f t="shared" si="3"/>
        <v>701059 Großkaliberschützen Halblech e.V.</v>
      </c>
    </row>
    <row r="52" spans="11:14" x14ac:dyDescent="0.25">
      <c r="K52" t="str">
        <f t="shared" si="2"/>
        <v>701</v>
      </c>
      <c r="L52">
        <v>701060</v>
      </c>
      <c r="M52" t="s">
        <v>92</v>
      </c>
      <c r="N52" t="str">
        <f t="shared" si="3"/>
        <v>701060 SV Oy</v>
      </c>
    </row>
    <row r="53" spans="11:14" x14ac:dyDescent="0.25">
      <c r="K53" t="str">
        <f t="shared" si="2"/>
        <v>701</v>
      </c>
      <c r="L53">
        <v>701061</v>
      </c>
      <c r="M53" t="s">
        <v>93</v>
      </c>
      <c r="N53" t="str">
        <f t="shared" si="3"/>
        <v>701061 SV Ottacker-Ried</v>
      </c>
    </row>
    <row r="54" spans="11:14" x14ac:dyDescent="0.25">
      <c r="K54" t="str">
        <f t="shared" si="2"/>
        <v>701</v>
      </c>
      <c r="L54">
        <v>701062</v>
      </c>
      <c r="M54" t="s">
        <v>94</v>
      </c>
      <c r="N54" t="str">
        <f t="shared" si="3"/>
        <v>701062 SV Petersthal</v>
      </c>
    </row>
    <row r="55" spans="11:14" x14ac:dyDescent="0.25">
      <c r="K55" t="str">
        <f t="shared" si="2"/>
        <v>701</v>
      </c>
      <c r="L55">
        <v>701063</v>
      </c>
      <c r="M55" t="s">
        <v>95</v>
      </c>
      <c r="N55" t="str">
        <f t="shared" si="3"/>
        <v>701063 SV Pfaffenhofen</v>
      </c>
    </row>
    <row r="56" spans="11:14" x14ac:dyDescent="0.25">
      <c r="K56" t="str">
        <f t="shared" si="2"/>
        <v>701</v>
      </c>
      <c r="L56">
        <v>701064</v>
      </c>
      <c r="M56" t="s">
        <v>96</v>
      </c>
      <c r="N56" t="str">
        <f t="shared" si="3"/>
        <v>701064 KK-SV Franz-Josef Probstried</v>
      </c>
    </row>
    <row r="57" spans="11:14" x14ac:dyDescent="0.25">
      <c r="K57" t="str">
        <f t="shared" si="2"/>
        <v>701</v>
      </c>
      <c r="L57">
        <v>701065</v>
      </c>
      <c r="M57" t="s">
        <v>97</v>
      </c>
      <c r="N57" t="str">
        <f t="shared" si="3"/>
        <v>701065 SV Rechtis</v>
      </c>
    </row>
    <row r="58" spans="11:14" x14ac:dyDescent="0.25">
      <c r="K58" t="str">
        <f t="shared" si="2"/>
        <v>701</v>
      </c>
      <c r="L58">
        <v>701066</v>
      </c>
      <c r="M58" t="s">
        <v>98</v>
      </c>
      <c r="N58" t="str">
        <f t="shared" si="3"/>
        <v>701066 SG Reicholzried</v>
      </c>
    </row>
    <row r="59" spans="11:14" x14ac:dyDescent="0.25">
      <c r="K59" t="str">
        <f t="shared" si="2"/>
        <v>701</v>
      </c>
      <c r="L59">
        <v>701067</v>
      </c>
      <c r="M59" t="s">
        <v>99</v>
      </c>
      <c r="N59" t="str">
        <f t="shared" si="3"/>
        <v>701067 Hubertus Reinhartsried</v>
      </c>
    </row>
    <row r="60" spans="11:14" x14ac:dyDescent="0.25">
      <c r="K60" t="str">
        <f t="shared" si="2"/>
        <v>701</v>
      </c>
      <c r="L60">
        <v>701068</v>
      </c>
      <c r="M60" t="s">
        <v>100</v>
      </c>
      <c r="N60" t="str">
        <f t="shared" si="3"/>
        <v>701068 Tell Ronsberg</v>
      </c>
    </row>
    <row r="61" spans="11:14" x14ac:dyDescent="0.25">
      <c r="K61" t="str">
        <f t="shared" si="2"/>
        <v>701</v>
      </c>
      <c r="L61">
        <v>701069</v>
      </c>
      <c r="M61" t="s">
        <v>101</v>
      </c>
      <c r="N61" t="str">
        <f t="shared" si="3"/>
        <v>701069 SV Tobias Rothen</v>
      </c>
    </row>
    <row r="62" spans="11:14" x14ac:dyDescent="0.25">
      <c r="K62" t="str">
        <f t="shared" si="2"/>
        <v>701</v>
      </c>
      <c r="L62">
        <v>701070</v>
      </c>
      <c r="M62" t="s">
        <v>102</v>
      </c>
      <c r="N62" t="str">
        <f t="shared" si="3"/>
        <v>701070 Freischütz Sibratshofen-Seltmans</v>
      </c>
    </row>
    <row r="63" spans="11:14" x14ac:dyDescent="0.25">
      <c r="K63" t="str">
        <f t="shared" si="2"/>
        <v>701</v>
      </c>
      <c r="L63">
        <v>701071</v>
      </c>
      <c r="M63" t="s">
        <v>103</v>
      </c>
      <c r="N63" t="str">
        <f t="shared" si="3"/>
        <v>701071 SV Sulzberg</v>
      </c>
    </row>
    <row r="64" spans="11:14" x14ac:dyDescent="0.25">
      <c r="K64" t="str">
        <f t="shared" si="2"/>
        <v>701</v>
      </c>
      <c r="L64">
        <v>701072</v>
      </c>
      <c r="M64" t="s">
        <v>104</v>
      </c>
      <c r="N64" t="str">
        <f t="shared" si="3"/>
        <v>701072 Sch.Gemeinschaft Schrattenbach-Eichholz</v>
      </c>
    </row>
    <row r="65" spans="11:14" x14ac:dyDescent="0.25">
      <c r="K65" t="str">
        <f t="shared" si="2"/>
        <v>701</v>
      </c>
      <c r="L65">
        <v>701073</v>
      </c>
      <c r="M65" t="s">
        <v>105</v>
      </c>
      <c r="N65" t="str">
        <f t="shared" si="3"/>
        <v>701073 SV Schwarzenberg</v>
      </c>
    </row>
    <row r="66" spans="11:14" x14ac:dyDescent="0.25">
      <c r="K66" t="str">
        <f t="shared" ref="K66:K129" si="4">LEFT(L66,3)</f>
        <v>701</v>
      </c>
      <c r="L66">
        <v>701074</v>
      </c>
      <c r="M66" t="s">
        <v>106</v>
      </c>
      <c r="N66" t="str">
        <f t="shared" ref="N66:N129" si="5">L66&amp;" "&amp;M66</f>
        <v>701074 SV Schwarzerd</v>
      </c>
    </row>
    <row r="67" spans="11:14" x14ac:dyDescent="0.25">
      <c r="K67" t="str">
        <f t="shared" si="4"/>
        <v>701</v>
      </c>
      <c r="L67">
        <v>701076</v>
      </c>
      <c r="M67" t="s">
        <v>107</v>
      </c>
      <c r="N67" t="str">
        <f t="shared" si="5"/>
        <v>701076 SV Überbach</v>
      </c>
    </row>
    <row r="68" spans="11:14" x14ac:dyDescent="0.25">
      <c r="K68" t="str">
        <f t="shared" si="4"/>
        <v>701</v>
      </c>
      <c r="L68">
        <v>701077</v>
      </c>
      <c r="M68" t="s">
        <v>108</v>
      </c>
      <c r="N68" t="str">
        <f t="shared" si="5"/>
        <v>701077 Heiterkeit Untergassen</v>
      </c>
    </row>
    <row r="69" spans="11:14" x14ac:dyDescent="0.25">
      <c r="K69" t="str">
        <f t="shared" si="4"/>
        <v>701</v>
      </c>
      <c r="L69">
        <v>701078</v>
      </c>
      <c r="M69" t="s">
        <v>109</v>
      </c>
      <c r="N69" t="str">
        <f t="shared" si="5"/>
        <v>701078 Schützen-u.Histor.Feuerwaffenverein e.V.</v>
      </c>
    </row>
    <row r="70" spans="11:14" x14ac:dyDescent="0.25">
      <c r="K70" t="str">
        <f t="shared" si="4"/>
        <v>701</v>
      </c>
      <c r="L70">
        <v>701079</v>
      </c>
      <c r="M70" t="s">
        <v>110</v>
      </c>
      <c r="N70" t="str">
        <f t="shared" si="5"/>
        <v>701079 SV Untrasried</v>
      </c>
    </row>
    <row r="71" spans="11:14" x14ac:dyDescent="0.25">
      <c r="K71" t="str">
        <f t="shared" si="4"/>
        <v>701</v>
      </c>
      <c r="L71">
        <v>701080</v>
      </c>
      <c r="M71" t="s">
        <v>111</v>
      </c>
      <c r="N71" t="str">
        <f t="shared" si="5"/>
        <v>701080 SV Ursulasried</v>
      </c>
    </row>
    <row r="72" spans="11:14" x14ac:dyDescent="0.25">
      <c r="K72" t="str">
        <f t="shared" si="4"/>
        <v>701</v>
      </c>
      <c r="L72">
        <v>701081</v>
      </c>
      <c r="M72" t="s">
        <v>112</v>
      </c>
      <c r="N72" t="str">
        <f t="shared" si="5"/>
        <v>701081 SV Waldhäusle</v>
      </c>
    </row>
    <row r="73" spans="11:14" x14ac:dyDescent="0.25">
      <c r="K73" t="str">
        <f t="shared" si="4"/>
        <v>701</v>
      </c>
      <c r="L73">
        <v>701082</v>
      </c>
      <c r="M73" t="s">
        <v>113</v>
      </c>
      <c r="N73" t="str">
        <f t="shared" si="5"/>
        <v>701082 Vereinigte SG Waltenhofen</v>
      </c>
    </row>
    <row r="74" spans="11:14" x14ac:dyDescent="0.25">
      <c r="K74" t="str">
        <f t="shared" si="4"/>
        <v>701</v>
      </c>
      <c r="L74">
        <v>701083</v>
      </c>
      <c r="M74" t="s">
        <v>114</v>
      </c>
      <c r="N74" t="str">
        <f t="shared" si="5"/>
        <v>701083 SV Walzlings</v>
      </c>
    </row>
    <row r="75" spans="11:14" x14ac:dyDescent="0.25">
      <c r="K75" t="str">
        <f t="shared" si="4"/>
        <v>701</v>
      </c>
      <c r="L75">
        <v>701085</v>
      </c>
      <c r="M75" t="s">
        <v>115</v>
      </c>
      <c r="N75" t="str">
        <f t="shared" si="5"/>
        <v>701085 SV Wengen</v>
      </c>
    </row>
    <row r="76" spans="11:14" x14ac:dyDescent="0.25">
      <c r="K76" t="str">
        <f t="shared" si="4"/>
        <v>701</v>
      </c>
      <c r="L76">
        <v>701086</v>
      </c>
      <c r="M76" t="s">
        <v>116</v>
      </c>
      <c r="N76" t="str">
        <f t="shared" si="5"/>
        <v>701086 SV Wiggensbach-Ort</v>
      </c>
    </row>
    <row r="77" spans="11:14" x14ac:dyDescent="0.25">
      <c r="K77" t="str">
        <f t="shared" si="4"/>
        <v>701</v>
      </c>
      <c r="L77">
        <v>701087</v>
      </c>
      <c r="M77" t="s">
        <v>117</v>
      </c>
      <c r="N77" t="str">
        <f t="shared" si="5"/>
        <v>701087 SV Wildpoldsried</v>
      </c>
    </row>
    <row r="78" spans="11:14" x14ac:dyDescent="0.25">
      <c r="K78" t="str">
        <f t="shared" si="4"/>
        <v>701</v>
      </c>
      <c r="L78">
        <v>701088</v>
      </c>
      <c r="M78" t="s">
        <v>118</v>
      </c>
      <c r="N78" t="str">
        <f t="shared" si="5"/>
        <v>701088 SV Wirlings</v>
      </c>
    </row>
    <row r="79" spans="11:14" x14ac:dyDescent="0.25">
      <c r="K79" t="str">
        <f t="shared" si="4"/>
        <v>701</v>
      </c>
      <c r="L79">
        <v>701089</v>
      </c>
      <c r="M79" t="s">
        <v>119</v>
      </c>
      <c r="N79" t="str">
        <f t="shared" si="5"/>
        <v>701089 SV Oberzollhaus</v>
      </c>
    </row>
    <row r="80" spans="11:14" x14ac:dyDescent="0.25">
      <c r="K80" t="str">
        <f t="shared" si="4"/>
        <v>701</v>
      </c>
      <c r="L80">
        <v>701091</v>
      </c>
      <c r="M80" t="s">
        <v>120</v>
      </c>
      <c r="N80" t="str">
        <f t="shared" si="5"/>
        <v>701091 ESV Kempten</v>
      </c>
    </row>
    <row r="81" spans="11:14" x14ac:dyDescent="0.25">
      <c r="K81" t="str">
        <f t="shared" si="4"/>
        <v>701</v>
      </c>
      <c r="L81">
        <v>701092</v>
      </c>
      <c r="M81" t="s">
        <v>121</v>
      </c>
      <c r="N81" t="str">
        <f t="shared" si="5"/>
        <v>701092 Sportverein Kempten-Halde-Oberwang e.V.</v>
      </c>
    </row>
    <row r="82" spans="11:14" x14ac:dyDescent="0.25">
      <c r="K82" t="str">
        <f t="shared" si="4"/>
        <v>701</v>
      </c>
      <c r="L82">
        <v>701094</v>
      </c>
      <c r="M82" t="s">
        <v>122</v>
      </c>
      <c r="N82" t="str">
        <f t="shared" si="5"/>
        <v>701094 Schießsportgruppe Kempten</v>
      </c>
    </row>
    <row r="83" spans="11:14" x14ac:dyDescent="0.25">
      <c r="K83" t="str">
        <f t="shared" si="4"/>
        <v>701</v>
      </c>
      <c r="L83">
        <v>701095</v>
      </c>
      <c r="M83" t="s">
        <v>123</v>
      </c>
      <c r="N83" t="str">
        <f t="shared" si="5"/>
        <v>701095 FSG Weitnau-Hofen e.V.</v>
      </c>
    </row>
    <row r="84" spans="11:14" x14ac:dyDescent="0.25">
      <c r="K84" t="str">
        <f t="shared" si="4"/>
        <v>701</v>
      </c>
      <c r="L84">
        <v>701096</v>
      </c>
      <c r="M84" t="s">
        <v>124</v>
      </c>
      <c r="N84" t="str">
        <f t="shared" si="5"/>
        <v>701096 Focus 2000-Sportschützen Kempten e.V.</v>
      </c>
    </row>
    <row r="85" spans="11:14" x14ac:dyDescent="0.25">
      <c r="K85" t="str">
        <f t="shared" si="4"/>
        <v>702</v>
      </c>
      <c r="L85">
        <v>702001</v>
      </c>
      <c r="M85" t="s">
        <v>125</v>
      </c>
      <c r="N85" t="str">
        <f t="shared" si="5"/>
        <v>702001 SV-Achsheim 1898 Alpenroseschützen</v>
      </c>
    </row>
    <row r="86" spans="11:14" x14ac:dyDescent="0.25">
      <c r="K86" t="str">
        <f t="shared" si="4"/>
        <v>702</v>
      </c>
      <c r="L86">
        <v>702002</v>
      </c>
      <c r="M86" t="s">
        <v>126</v>
      </c>
      <c r="N86" t="str">
        <f t="shared" si="5"/>
        <v>702002 Buschelbergsch. Aretsried</v>
      </c>
    </row>
    <row r="87" spans="11:14" x14ac:dyDescent="0.25">
      <c r="K87" t="str">
        <f t="shared" si="4"/>
        <v>702</v>
      </c>
      <c r="L87">
        <v>702003</v>
      </c>
      <c r="M87" t="s">
        <v>127</v>
      </c>
      <c r="N87" t="str">
        <f t="shared" si="5"/>
        <v>702003 Hubertus Adelsried</v>
      </c>
    </row>
    <row r="88" spans="11:14" x14ac:dyDescent="0.25">
      <c r="K88" t="str">
        <f t="shared" si="4"/>
        <v>702</v>
      </c>
      <c r="L88">
        <v>702004</v>
      </c>
      <c r="M88" t="s">
        <v>128</v>
      </c>
      <c r="N88" t="str">
        <f t="shared" si="5"/>
        <v>702004 SV Edelweiß Agawang e.V.</v>
      </c>
    </row>
    <row r="89" spans="11:14" x14ac:dyDescent="0.25">
      <c r="K89" t="str">
        <f t="shared" si="4"/>
        <v>702</v>
      </c>
      <c r="L89">
        <v>702005</v>
      </c>
      <c r="M89" t="s">
        <v>129</v>
      </c>
      <c r="N89" t="str">
        <f t="shared" si="5"/>
        <v>702005 BSC Agawang e.V.</v>
      </c>
    </row>
    <row r="90" spans="11:14" x14ac:dyDescent="0.25">
      <c r="K90" t="str">
        <f t="shared" si="4"/>
        <v>702</v>
      </c>
      <c r="L90">
        <v>702007</v>
      </c>
      <c r="M90" t="s">
        <v>130</v>
      </c>
      <c r="N90" t="str">
        <f t="shared" si="5"/>
        <v>702007 SV Altstadt Augsburg</v>
      </c>
    </row>
    <row r="91" spans="11:14" x14ac:dyDescent="0.25">
      <c r="K91" t="str">
        <f t="shared" si="4"/>
        <v>702</v>
      </c>
      <c r="L91">
        <v>702008</v>
      </c>
      <c r="M91" t="s">
        <v>131</v>
      </c>
      <c r="N91" t="str">
        <f t="shared" si="5"/>
        <v>702008 Andre Hofer Augsburg</v>
      </c>
    </row>
    <row r="92" spans="11:14" x14ac:dyDescent="0.25">
      <c r="K92" t="str">
        <f t="shared" si="4"/>
        <v>702</v>
      </c>
      <c r="L92">
        <v>702009</v>
      </c>
      <c r="M92" t="s">
        <v>132</v>
      </c>
      <c r="N92" t="str">
        <f t="shared" si="5"/>
        <v>702009 Bogensch.-Club Augsburg e.V.</v>
      </c>
    </row>
    <row r="93" spans="11:14" x14ac:dyDescent="0.25">
      <c r="K93" t="str">
        <f t="shared" si="4"/>
        <v>702</v>
      </c>
      <c r="L93">
        <v>702011</v>
      </c>
      <c r="M93" t="s">
        <v>133</v>
      </c>
      <c r="N93" t="str">
        <f t="shared" si="5"/>
        <v>702011 FSG Ziegelstadel Augsburg</v>
      </c>
    </row>
    <row r="94" spans="11:14" x14ac:dyDescent="0.25">
      <c r="K94" t="str">
        <f t="shared" si="4"/>
        <v>702</v>
      </c>
      <c r="L94">
        <v>702012</v>
      </c>
      <c r="M94" t="s">
        <v>134</v>
      </c>
      <c r="N94" t="str">
        <f t="shared" si="5"/>
        <v>702012 Kimme + Korn Augsburg</v>
      </c>
    </row>
    <row r="95" spans="11:14" x14ac:dyDescent="0.25">
      <c r="K95" t="str">
        <f t="shared" si="4"/>
        <v>702</v>
      </c>
      <c r="L95">
        <v>702013</v>
      </c>
      <c r="M95" t="s">
        <v>135</v>
      </c>
      <c r="N95" t="str">
        <f t="shared" si="5"/>
        <v>702013 Gart.- Spickel Augsburg</v>
      </c>
    </row>
    <row r="96" spans="11:14" x14ac:dyDescent="0.25">
      <c r="K96" t="str">
        <f t="shared" si="4"/>
        <v>702</v>
      </c>
      <c r="L96">
        <v>702014</v>
      </c>
      <c r="M96" t="s">
        <v>136</v>
      </c>
      <c r="N96" t="str">
        <f t="shared" si="5"/>
        <v>702014 TSG 1885 Augsburg e.V.</v>
      </c>
    </row>
    <row r="97" spans="11:14" x14ac:dyDescent="0.25">
      <c r="K97" t="str">
        <f t="shared" si="4"/>
        <v>702</v>
      </c>
      <c r="L97">
        <v>702015</v>
      </c>
      <c r="M97" t="s">
        <v>137</v>
      </c>
      <c r="N97" t="str">
        <f t="shared" si="5"/>
        <v>702015 DJK Hochzoll Sternschützen</v>
      </c>
    </row>
    <row r="98" spans="11:14" x14ac:dyDescent="0.25">
      <c r="K98" t="str">
        <f t="shared" si="4"/>
        <v>702</v>
      </c>
      <c r="L98">
        <v>702016</v>
      </c>
      <c r="M98" t="s">
        <v>138</v>
      </c>
      <c r="N98" t="str">
        <f t="shared" si="5"/>
        <v>702016 SSG Augsburg</v>
      </c>
    </row>
    <row r="99" spans="11:14" x14ac:dyDescent="0.25">
      <c r="K99" t="str">
        <f t="shared" si="4"/>
        <v>702</v>
      </c>
      <c r="L99">
        <v>702017</v>
      </c>
      <c r="M99" t="s">
        <v>139</v>
      </c>
      <c r="N99" t="str">
        <f t="shared" si="5"/>
        <v>702017 Kgl.priv.SV Augsburg</v>
      </c>
    </row>
    <row r="100" spans="11:14" x14ac:dyDescent="0.25">
      <c r="K100" t="str">
        <f t="shared" si="4"/>
        <v>702</v>
      </c>
      <c r="L100">
        <v>702018</v>
      </c>
      <c r="M100" t="s">
        <v>140</v>
      </c>
      <c r="N100" t="str">
        <f t="shared" si="5"/>
        <v>702018 Lechau-Siebenbrunn</v>
      </c>
    </row>
    <row r="101" spans="11:14" x14ac:dyDescent="0.25">
      <c r="K101" t="str">
        <f t="shared" si="4"/>
        <v>702</v>
      </c>
      <c r="L101">
        <v>702021</v>
      </c>
      <c r="M101" t="s">
        <v>141</v>
      </c>
      <c r="N101" t="str">
        <f t="shared" si="5"/>
        <v>702021 Sportschützen A-Pfersee</v>
      </c>
    </row>
    <row r="102" spans="11:14" x14ac:dyDescent="0.25">
      <c r="K102" t="str">
        <f t="shared" si="4"/>
        <v>702</v>
      </c>
      <c r="L102">
        <v>702022</v>
      </c>
      <c r="M102" t="s">
        <v>142</v>
      </c>
      <c r="N102" t="str">
        <f t="shared" si="5"/>
        <v>702022 SSV Kaliber 92 e.V. Augsburg</v>
      </c>
    </row>
    <row r="103" spans="11:14" x14ac:dyDescent="0.25">
      <c r="K103" t="str">
        <f t="shared" si="4"/>
        <v>702</v>
      </c>
      <c r="L103">
        <v>702023</v>
      </c>
      <c r="M103" t="s">
        <v>143</v>
      </c>
      <c r="N103" t="str">
        <f t="shared" si="5"/>
        <v>702023 Visier 90 Augsburg</v>
      </c>
    </row>
    <row r="104" spans="11:14" x14ac:dyDescent="0.25">
      <c r="K104" t="str">
        <f t="shared" si="4"/>
        <v>702</v>
      </c>
      <c r="L104">
        <v>702024</v>
      </c>
      <c r="M104" t="s">
        <v>144</v>
      </c>
      <c r="N104" t="str">
        <f t="shared" si="5"/>
        <v>702024 SV "Waldeslust" Aystetten e.V.</v>
      </c>
    </row>
    <row r="105" spans="11:14" x14ac:dyDescent="0.25">
      <c r="K105" t="str">
        <f t="shared" si="4"/>
        <v>702</v>
      </c>
      <c r="L105">
        <v>702025</v>
      </c>
      <c r="M105" t="s">
        <v>145</v>
      </c>
      <c r="N105" t="str">
        <f t="shared" si="5"/>
        <v>702025 Historische Bogenschützen Gau Augsburg</v>
      </c>
    </row>
    <row r="106" spans="11:14" x14ac:dyDescent="0.25">
      <c r="K106" t="str">
        <f t="shared" si="4"/>
        <v>702</v>
      </c>
      <c r="L106">
        <v>702026</v>
      </c>
      <c r="M106" t="s">
        <v>146</v>
      </c>
      <c r="N106" t="str">
        <f t="shared" si="5"/>
        <v>702026 Schmuttertal Biburg e.V.</v>
      </c>
    </row>
    <row r="107" spans="11:14" x14ac:dyDescent="0.25">
      <c r="K107" t="str">
        <f t="shared" si="4"/>
        <v>702</v>
      </c>
      <c r="L107">
        <v>702028</v>
      </c>
      <c r="M107" t="s">
        <v>147</v>
      </c>
      <c r="N107" t="str">
        <f t="shared" si="5"/>
        <v>702028 Freiherr von Zech Deubach</v>
      </c>
    </row>
    <row r="108" spans="11:14" x14ac:dyDescent="0.25">
      <c r="K108" t="str">
        <f t="shared" si="4"/>
        <v>702</v>
      </c>
      <c r="L108">
        <v>702029</v>
      </c>
      <c r="M108" t="s">
        <v>148</v>
      </c>
      <c r="N108" t="str">
        <f t="shared" si="5"/>
        <v>702029 ZSSG Diedorf 1902 e.V.</v>
      </c>
    </row>
    <row r="109" spans="11:14" x14ac:dyDescent="0.25">
      <c r="K109" t="str">
        <f t="shared" si="4"/>
        <v>702</v>
      </c>
      <c r="L109">
        <v>702030</v>
      </c>
      <c r="M109" t="s">
        <v>149</v>
      </c>
      <c r="N109" t="str">
        <f t="shared" si="5"/>
        <v>702030 Zusameck Dinkelscherben</v>
      </c>
    </row>
    <row r="110" spans="11:14" x14ac:dyDescent="0.25">
      <c r="K110" t="str">
        <f t="shared" si="4"/>
        <v>702</v>
      </c>
      <c r="L110">
        <v>702031</v>
      </c>
      <c r="M110" t="s">
        <v>150</v>
      </c>
      <c r="N110" t="str">
        <f t="shared" si="5"/>
        <v>702031 SV Schwarzachtal e.V. Döpshofen</v>
      </c>
    </row>
    <row r="111" spans="11:14" x14ac:dyDescent="0.25">
      <c r="K111" t="str">
        <f t="shared" si="4"/>
        <v>702</v>
      </c>
      <c r="L111">
        <v>702032</v>
      </c>
      <c r="M111" t="s">
        <v>151</v>
      </c>
      <c r="N111" t="str">
        <f t="shared" si="5"/>
        <v>702032 Rauhenbg.Schützen Ettelried</v>
      </c>
    </row>
    <row r="112" spans="11:14" x14ac:dyDescent="0.25">
      <c r="K112" t="str">
        <f t="shared" si="4"/>
        <v>702</v>
      </c>
      <c r="L112">
        <v>702033</v>
      </c>
      <c r="M112" t="s">
        <v>152</v>
      </c>
      <c r="N112" t="str">
        <f t="shared" si="5"/>
        <v>702033 S.V. Fischach e.V.</v>
      </c>
    </row>
    <row r="113" spans="11:14" x14ac:dyDescent="0.25">
      <c r="K113" t="str">
        <f t="shared" si="4"/>
        <v>702</v>
      </c>
      <c r="L113">
        <v>702034</v>
      </c>
      <c r="M113" t="s">
        <v>153</v>
      </c>
      <c r="N113" t="str">
        <f t="shared" si="5"/>
        <v>702034 SV Burg-Fried Gabelbach e.V.</v>
      </c>
    </row>
    <row r="114" spans="11:14" x14ac:dyDescent="0.25">
      <c r="K114" t="str">
        <f t="shared" si="4"/>
        <v>702</v>
      </c>
      <c r="L114">
        <v>702036</v>
      </c>
      <c r="M114" t="s">
        <v>154</v>
      </c>
      <c r="N114" t="str">
        <f t="shared" si="5"/>
        <v>702036 Grünholder Gablingen e.V.</v>
      </c>
    </row>
    <row r="115" spans="11:14" x14ac:dyDescent="0.25">
      <c r="K115" t="str">
        <f t="shared" si="4"/>
        <v>702</v>
      </c>
      <c r="L115">
        <v>702037</v>
      </c>
      <c r="M115" t="s">
        <v>155</v>
      </c>
      <c r="N115" t="str">
        <f t="shared" si="5"/>
        <v>702037 Schützenges. Gersthofen 1902 e.V.</v>
      </c>
    </row>
    <row r="116" spans="11:14" x14ac:dyDescent="0.25">
      <c r="K116" t="str">
        <f t="shared" si="4"/>
        <v>702</v>
      </c>
      <c r="L116">
        <v>702039</v>
      </c>
      <c r="M116" t="s">
        <v>156</v>
      </c>
      <c r="N116" t="str">
        <f t="shared" si="5"/>
        <v>702039 SG 1880 Gessertshausen</v>
      </c>
    </row>
    <row r="117" spans="11:14" x14ac:dyDescent="0.25">
      <c r="K117" t="str">
        <f t="shared" si="4"/>
        <v>702</v>
      </c>
      <c r="L117">
        <v>702040</v>
      </c>
      <c r="M117" t="s">
        <v>157</v>
      </c>
      <c r="N117" t="str">
        <f t="shared" si="5"/>
        <v>702040 SV Edelweiß Göggingen</v>
      </c>
    </row>
    <row r="118" spans="11:14" x14ac:dyDescent="0.25">
      <c r="K118" t="str">
        <f t="shared" si="4"/>
        <v>702</v>
      </c>
      <c r="L118">
        <v>702041</v>
      </c>
      <c r="M118" t="s">
        <v>158</v>
      </c>
      <c r="N118" t="str">
        <f t="shared" si="5"/>
        <v>702041 Edelweiß Grünenbaindt</v>
      </c>
    </row>
    <row r="119" spans="11:14" x14ac:dyDescent="0.25">
      <c r="K119" t="str">
        <f t="shared" si="4"/>
        <v>702</v>
      </c>
      <c r="L119">
        <v>702042</v>
      </c>
      <c r="M119" t="s">
        <v>159</v>
      </c>
      <c r="N119" t="str">
        <f t="shared" si="5"/>
        <v>702042 Schützenverein Häder</v>
      </c>
    </row>
    <row r="120" spans="11:14" x14ac:dyDescent="0.25">
      <c r="K120" t="str">
        <f t="shared" si="4"/>
        <v>702</v>
      </c>
      <c r="L120">
        <v>702043</v>
      </c>
      <c r="M120" t="s">
        <v>160</v>
      </c>
      <c r="N120" t="str">
        <f t="shared" si="5"/>
        <v>702043 SV Hainhofen 1901 e.V.</v>
      </c>
    </row>
    <row r="121" spans="11:14" x14ac:dyDescent="0.25">
      <c r="K121" t="str">
        <f t="shared" si="4"/>
        <v>702</v>
      </c>
      <c r="L121">
        <v>702044</v>
      </c>
      <c r="M121" t="s">
        <v>161</v>
      </c>
      <c r="N121" t="str">
        <f t="shared" si="5"/>
        <v>702044 Thomas-Schützen Haunstetten</v>
      </c>
    </row>
    <row r="122" spans="11:14" x14ac:dyDescent="0.25">
      <c r="K122" t="str">
        <f t="shared" si="4"/>
        <v>702</v>
      </c>
      <c r="L122">
        <v>702045</v>
      </c>
      <c r="M122" t="s">
        <v>162</v>
      </c>
      <c r="N122" t="str">
        <f t="shared" si="5"/>
        <v>702045 Ver.SG Haunstetten e.V.</v>
      </c>
    </row>
    <row r="123" spans="11:14" x14ac:dyDescent="0.25">
      <c r="K123" t="str">
        <f t="shared" si="4"/>
        <v>702</v>
      </c>
      <c r="L123">
        <v>702046</v>
      </c>
      <c r="M123" t="s">
        <v>163</v>
      </c>
      <c r="N123" t="str">
        <f t="shared" si="5"/>
        <v>702046 SV-Edelweiß-Hausen e.V.</v>
      </c>
    </row>
    <row r="124" spans="11:14" x14ac:dyDescent="0.25">
      <c r="K124" t="str">
        <f t="shared" si="4"/>
        <v>702</v>
      </c>
      <c r="L124">
        <v>702047</v>
      </c>
      <c r="M124" t="s">
        <v>164</v>
      </c>
      <c r="N124" t="str">
        <f t="shared" si="5"/>
        <v>702047 Hubertus Fleinhausen</v>
      </c>
    </row>
    <row r="125" spans="11:14" x14ac:dyDescent="0.25">
      <c r="K125" t="str">
        <f t="shared" si="4"/>
        <v>702</v>
      </c>
      <c r="L125">
        <v>702049</v>
      </c>
      <c r="M125" t="s">
        <v>165</v>
      </c>
      <c r="N125" t="str">
        <f t="shared" si="5"/>
        <v>702049 FSV-Inningen-Bogen</v>
      </c>
    </row>
    <row r="126" spans="11:14" x14ac:dyDescent="0.25">
      <c r="K126" t="str">
        <f t="shared" si="4"/>
        <v>702</v>
      </c>
      <c r="L126">
        <v>702052</v>
      </c>
      <c r="M126" t="s">
        <v>166</v>
      </c>
      <c r="N126" t="str">
        <f t="shared" si="5"/>
        <v>702052 Tannengrün Langweid e.V.</v>
      </c>
    </row>
    <row r="127" spans="11:14" x14ac:dyDescent="0.25">
      <c r="K127" t="str">
        <f t="shared" si="4"/>
        <v>702</v>
      </c>
      <c r="L127">
        <v>702053</v>
      </c>
      <c r="M127" t="s">
        <v>167</v>
      </c>
      <c r="N127" t="str">
        <f t="shared" si="5"/>
        <v>702053 Edelweiß Leitershofen</v>
      </c>
    </row>
    <row r="128" spans="11:14" x14ac:dyDescent="0.25">
      <c r="K128" t="str">
        <f t="shared" si="4"/>
        <v>702</v>
      </c>
      <c r="L128">
        <v>702054</v>
      </c>
      <c r="M128" t="s">
        <v>168</v>
      </c>
      <c r="N128" t="str">
        <f t="shared" si="5"/>
        <v>702054 Leonhardi-Sch. Maingründel</v>
      </c>
    </row>
    <row r="129" spans="11:14" x14ac:dyDescent="0.25">
      <c r="K129" t="str">
        <f t="shared" si="4"/>
        <v>702</v>
      </c>
      <c r="L129">
        <v>702055</v>
      </c>
      <c r="M129" t="s">
        <v>169</v>
      </c>
      <c r="N129" t="str">
        <f t="shared" si="5"/>
        <v>702055 Reischenau Oberschöneberg</v>
      </c>
    </row>
    <row r="130" spans="11:14" x14ac:dyDescent="0.25">
      <c r="K130" t="str">
        <f t="shared" ref="K130:K193" si="6">LEFT(L130,3)</f>
        <v>702</v>
      </c>
      <c r="L130">
        <v>702056</v>
      </c>
      <c r="M130" t="s">
        <v>170</v>
      </c>
      <c r="N130" t="str">
        <f t="shared" ref="N130:N193" si="7">L130&amp;" "&amp;M130</f>
        <v>702056 SSG.Edelw.Ottmarshausen</v>
      </c>
    </row>
    <row r="131" spans="11:14" x14ac:dyDescent="0.25">
      <c r="K131" t="str">
        <f t="shared" si="6"/>
        <v>702</v>
      </c>
      <c r="L131">
        <v>702057</v>
      </c>
      <c r="M131" t="s">
        <v>171</v>
      </c>
      <c r="N131" t="str">
        <f t="shared" si="7"/>
        <v>702057 Hubertus Reitenbuch</v>
      </c>
    </row>
    <row r="132" spans="11:14" x14ac:dyDescent="0.25">
      <c r="K132" t="str">
        <f t="shared" si="6"/>
        <v>702</v>
      </c>
      <c r="L132">
        <v>702058</v>
      </c>
      <c r="M132" t="s">
        <v>172</v>
      </c>
      <c r="N132" t="str">
        <f t="shared" si="7"/>
        <v>702058 Schützenverein Ried</v>
      </c>
    </row>
    <row r="133" spans="11:14" x14ac:dyDescent="0.25">
      <c r="K133" t="str">
        <f t="shared" si="6"/>
        <v>702</v>
      </c>
      <c r="L133">
        <v>702059</v>
      </c>
      <c r="M133" t="s">
        <v>173</v>
      </c>
      <c r="N133" t="str">
        <f t="shared" si="7"/>
        <v>702059 UVF-Schlipsheim Schützenabteilung</v>
      </c>
    </row>
    <row r="134" spans="11:14" x14ac:dyDescent="0.25">
      <c r="K134" t="str">
        <f t="shared" si="6"/>
        <v>702</v>
      </c>
      <c r="L134">
        <v>702060</v>
      </c>
      <c r="M134" t="s">
        <v>174</v>
      </c>
      <c r="N134" t="str">
        <f t="shared" si="7"/>
        <v>702060 1.Böllerschützen Reischenau e.V.</v>
      </c>
    </row>
    <row r="135" spans="11:14" x14ac:dyDescent="0.25">
      <c r="K135" t="str">
        <f t="shared" si="6"/>
        <v>702</v>
      </c>
      <c r="L135">
        <v>702061</v>
      </c>
      <c r="M135" t="s">
        <v>175</v>
      </c>
      <c r="N135" t="str">
        <f t="shared" si="7"/>
        <v>702061 Schützenver.Stadtbergen</v>
      </c>
    </row>
    <row r="136" spans="11:14" x14ac:dyDescent="0.25">
      <c r="K136" t="str">
        <f t="shared" si="6"/>
        <v>702</v>
      </c>
      <c r="L136">
        <v>702062</v>
      </c>
      <c r="M136" t="s">
        <v>176</v>
      </c>
      <c r="N136" t="str">
        <f t="shared" si="7"/>
        <v>702062 "1899" Steinekirch e.V.</v>
      </c>
    </row>
    <row r="137" spans="11:14" x14ac:dyDescent="0.25">
      <c r="K137" t="str">
        <f t="shared" si="6"/>
        <v>702</v>
      </c>
      <c r="L137">
        <v>702063</v>
      </c>
      <c r="M137" t="s">
        <v>177</v>
      </c>
      <c r="N137" t="str">
        <f t="shared" si="7"/>
        <v>702063 TSV Steppach Schützen</v>
      </c>
    </row>
    <row r="138" spans="11:14" x14ac:dyDescent="0.25">
      <c r="K138" t="str">
        <f t="shared" si="6"/>
        <v>702</v>
      </c>
      <c r="L138">
        <v>702064</v>
      </c>
      <c r="M138" t="s">
        <v>178</v>
      </c>
      <c r="N138" t="str">
        <f t="shared" si="7"/>
        <v>702064 Edelweiß Stettenhofen</v>
      </c>
    </row>
    <row r="139" spans="11:14" x14ac:dyDescent="0.25">
      <c r="K139" t="str">
        <f t="shared" si="6"/>
        <v>702</v>
      </c>
      <c r="L139">
        <v>702065</v>
      </c>
      <c r="M139" t="s">
        <v>179</v>
      </c>
      <c r="N139" t="str">
        <f t="shared" si="7"/>
        <v>702065 "Waldheil" Streitheim e.V.</v>
      </c>
    </row>
    <row r="140" spans="11:14" x14ac:dyDescent="0.25">
      <c r="K140" t="str">
        <f t="shared" si="6"/>
        <v>702</v>
      </c>
      <c r="L140">
        <v>702066</v>
      </c>
      <c r="M140" t="s">
        <v>180</v>
      </c>
      <c r="N140" t="str">
        <f t="shared" si="7"/>
        <v>702066 SV Ustersbach/Mödishofen</v>
      </c>
    </row>
    <row r="141" spans="11:14" x14ac:dyDescent="0.25">
      <c r="K141" t="str">
        <f t="shared" si="6"/>
        <v>702</v>
      </c>
      <c r="L141">
        <v>702067</v>
      </c>
      <c r="M141" t="s">
        <v>181</v>
      </c>
      <c r="N141" t="str">
        <f t="shared" si="7"/>
        <v>702067 SG 1869 Welden e.V.</v>
      </c>
    </row>
    <row r="142" spans="11:14" x14ac:dyDescent="0.25">
      <c r="K142" t="str">
        <f t="shared" si="6"/>
        <v>702</v>
      </c>
      <c r="L142">
        <v>702068</v>
      </c>
      <c r="M142" t="s">
        <v>182</v>
      </c>
      <c r="N142" t="str">
        <f t="shared" si="7"/>
        <v>702068 Sechs Buchen Wollbach</v>
      </c>
    </row>
    <row r="143" spans="11:14" x14ac:dyDescent="0.25">
      <c r="K143" t="str">
        <f t="shared" si="6"/>
        <v>702</v>
      </c>
      <c r="L143">
        <v>702069</v>
      </c>
      <c r="M143" t="s">
        <v>183</v>
      </c>
      <c r="N143" t="str">
        <f t="shared" si="7"/>
        <v>702069 Hattenburg Wollmetshofen</v>
      </c>
    </row>
    <row r="144" spans="11:14" x14ac:dyDescent="0.25">
      <c r="K144" t="str">
        <f t="shared" si="6"/>
        <v>702</v>
      </c>
      <c r="L144">
        <v>702070</v>
      </c>
      <c r="M144" t="s">
        <v>184</v>
      </c>
      <c r="N144" t="str">
        <f t="shared" si="7"/>
        <v>702070 SV Rothtal Horgau e.V.</v>
      </c>
    </row>
    <row r="145" spans="11:14" x14ac:dyDescent="0.25">
      <c r="K145" t="str">
        <f t="shared" si="6"/>
        <v>702</v>
      </c>
      <c r="L145">
        <v>702071</v>
      </c>
      <c r="M145" t="s">
        <v>185</v>
      </c>
      <c r="N145" t="str">
        <f t="shared" si="7"/>
        <v>702071 Holzwinkelschützen Bonstetten</v>
      </c>
    </row>
    <row r="146" spans="11:14" x14ac:dyDescent="0.25">
      <c r="K146" t="str">
        <f t="shared" si="6"/>
        <v>702</v>
      </c>
      <c r="L146">
        <v>702072</v>
      </c>
      <c r="M146" t="s">
        <v>186</v>
      </c>
      <c r="N146" t="str">
        <f t="shared" si="7"/>
        <v>702072 Drei Linden Zusmarshsn.</v>
      </c>
    </row>
    <row r="147" spans="11:14" x14ac:dyDescent="0.25">
      <c r="K147" t="str">
        <f t="shared" si="6"/>
        <v>702</v>
      </c>
      <c r="L147">
        <v>702073</v>
      </c>
      <c r="M147" t="s">
        <v>187</v>
      </c>
      <c r="N147" t="str">
        <f t="shared" si="7"/>
        <v>702073 SG-Fortuna-EV-Augsburg</v>
      </c>
    </row>
    <row r="148" spans="11:14" x14ac:dyDescent="0.25">
      <c r="K148" t="str">
        <f t="shared" si="6"/>
        <v>702</v>
      </c>
      <c r="L148">
        <v>702074</v>
      </c>
      <c r="M148" t="s">
        <v>188</v>
      </c>
      <c r="N148" t="str">
        <f t="shared" si="7"/>
        <v>702074 Talschützen Anhausen</v>
      </c>
    </row>
    <row r="149" spans="11:14" x14ac:dyDescent="0.25">
      <c r="K149" t="str">
        <f t="shared" si="6"/>
        <v>702</v>
      </c>
      <c r="L149">
        <v>702075</v>
      </c>
      <c r="M149" t="s">
        <v>189</v>
      </c>
      <c r="N149" t="str">
        <f t="shared" si="7"/>
        <v>702075 TSV Lützelburg Schützengruppe</v>
      </c>
    </row>
    <row r="150" spans="11:14" x14ac:dyDescent="0.25">
      <c r="K150" t="str">
        <f t="shared" si="6"/>
        <v>702</v>
      </c>
      <c r="L150">
        <v>702076</v>
      </c>
      <c r="M150" t="s">
        <v>190</v>
      </c>
      <c r="N150" t="str">
        <f t="shared" si="7"/>
        <v>702076 Edelweiß Margertshausen</v>
      </c>
    </row>
    <row r="151" spans="11:14" x14ac:dyDescent="0.25">
      <c r="K151" t="str">
        <f t="shared" si="6"/>
        <v>702</v>
      </c>
      <c r="L151">
        <v>702077</v>
      </c>
      <c r="M151" t="s">
        <v>191</v>
      </c>
      <c r="N151" t="str">
        <f t="shared" si="7"/>
        <v>702077 Waffenfreunde Augsburg e.V.</v>
      </c>
    </row>
    <row r="152" spans="11:14" x14ac:dyDescent="0.25">
      <c r="K152" t="str">
        <f t="shared" si="6"/>
        <v>702</v>
      </c>
      <c r="L152">
        <v>702078</v>
      </c>
      <c r="M152" t="s">
        <v>192</v>
      </c>
      <c r="N152" t="str">
        <f t="shared" si="7"/>
        <v>702078 1.Augsb. Schwarzpulver-Schützen e.V.</v>
      </c>
    </row>
    <row r="153" spans="11:14" x14ac:dyDescent="0.25">
      <c r="K153" t="str">
        <f t="shared" si="6"/>
        <v>702</v>
      </c>
      <c r="L153">
        <v>702079</v>
      </c>
      <c r="M153" t="s">
        <v>193</v>
      </c>
      <c r="N153" t="str">
        <f t="shared" si="7"/>
        <v>702079 Jägerblut Neumünster</v>
      </c>
    </row>
    <row r="154" spans="11:14" x14ac:dyDescent="0.25">
      <c r="K154" t="str">
        <f t="shared" si="6"/>
        <v>702</v>
      </c>
      <c r="L154">
        <v>702080</v>
      </c>
      <c r="M154" t="s">
        <v>194</v>
      </c>
      <c r="N154" t="str">
        <f t="shared" si="7"/>
        <v>702080 ESV Augsburg Pistole</v>
      </c>
    </row>
    <row r="155" spans="11:14" x14ac:dyDescent="0.25">
      <c r="K155" t="str">
        <f t="shared" si="6"/>
        <v>702</v>
      </c>
      <c r="L155">
        <v>702084</v>
      </c>
      <c r="M155" t="s">
        <v>195</v>
      </c>
      <c r="N155" t="str">
        <f t="shared" si="7"/>
        <v>702084 TSV-Augsburg-Inningen</v>
      </c>
    </row>
    <row r="156" spans="11:14" x14ac:dyDescent="0.25">
      <c r="K156" t="str">
        <f t="shared" si="6"/>
        <v>702</v>
      </c>
      <c r="L156">
        <v>702085</v>
      </c>
      <c r="M156" t="s">
        <v>196</v>
      </c>
      <c r="N156" t="str">
        <f t="shared" si="7"/>
        <v>702085 Bogen-Schützen-Club Lindach e.V.</v>
      </c>
    </row>
    <row r="157" spans="11:14" x14ac:dyDescent="0.25">
      <c r="K157" t="str">
        <f t="shared" si="6"/>
        <v>702</v>
      </c>
      <c r="L157">
        <v>702086</v>
      </c>
      <c r="M157" t="s">
        <v>197</v>
      </c>
      <c r="N157" t="str">
        <f t="shared" si="7"/>
        <v>702086 Bergschützen Wollishausen</v>
      </c>
    </row>
    <row r="158" spans="11:14" x14ac:dyDescent="0.25">
      <c r="K158" t="str">
        <f t="shared" si="6"/>
        <v>702</v>
      </c>
      <c r="L158">
        <v>702087</v>
      </c>
      <c r="M158" t="s">
        <v>198</v>
      </c>
      <c r="N158" t="str">
        <f t="shared" si="7"/>
        <v>702087 Sharpshooters Augsburg e.V.</v>
      </c>
    </row>
    <row r="159" spans="11:14" x14ac:dyDescent="0.25">
      <c r="K159" t="str">
        <f t="shared" si="6"/>
        <v>702</v>
      </c>
      <c r="L159">
        <v>702089</v>
      </c>
      <c r="M159" t="s">
        <v>199</v>
      </c>
      <c r="N159" t="str">
        <f t="shared" si="7"/>
        <v>702089 SG Stauden Fischach e.V.</v>
      </c>
    </row>
    <row r="160" spans="11:14" x14ac:dyDescent="0.25">
      <c r="K160" t="str">
        <f t="shared" si="6"/>
        <v>703</v>
      </c>
      <c r="L160">
        <v>703001</v>
      </c>
      <c r="M160" t="s">
        <v>200</v>
      </c>
      <c r="N160" t="str">
        <f t="shared" si="7"/>
        <v>703001 Vereinigt.Schützenges.e.V. Babenhausen</v>
      </c>
    </row>
    <row r="161" spans="11:14" x14ac:dyDescent="0.25">
      <c r="K161" t="str">
        <f t="shared" si="6"/>
        <v>703</v>
      </c>
      <c r="L161">
        <v>703002</v>
      </c>
      <c r="M161" t="s">
        <v>201</v>
      </c>
      <c r="N161" t="str">
        <f t="shared" si="7"/>
        <v>703002 S.F.V.Buchenwald Dietershofen e.V. 1905</v>
      </c>
    </row>
    <row r="162" spans="11:14" x14ac:dyDescent="0.25">
      <c r="K162" t="str">
        <f t="shared" si="6"/>
        <v>703</v>
      </c>
      <c r="L162">
        <v>703003</v>
      </c>
      <c r="M162" t="s">
        <v>202</v>
      </c>
      <c r="N162" t="str">
        <f t="shared" si="7"/>
        <v>703003 SV Engishausen eV.</v>
      </c>
    </row>
    <row r="163" spans="11:14" x14ac:dyDescent="0.25">
      <c r="K163" t="str">
        <f t="shared" si="6"/>
        <v>703</v>
      </c>
      <c r="L163">
        <v>703004</v>
      </c>
      <c r="M163" t="s">
        <v>203</v>
      </c>
      <c r="N163" t="str">
        <f t="shared" si="7"/>
        <v>703004 SchV. Filzingen e.V. 1950</v>
      </c>
    </row>
    <row r="164" spans="11:14" x14ac:dyDescent="0.25">
      <c r="K164" t="str">
        <f t="shared" si="6"/>
        <v>703</v>
      </c>
      <c r="L164">
        <v>703005</v>
      </c>
      <c r="M164" t="s">
        <v>204</v>
      </c>
      <c r="N164" t="str">
        <f t="shared" si="7"/>
        <v>703005 Hubertus Greimeltshofen</v>
      </c>
    </row>
    <row r="165" spans="11:14" x14ac:dyDescent="0.25">
      <c r="K165" t="str">
        <f t="shared" si="6"/>
        <v>703</v>
      </c>
      <c r="L165">
        <v>703006</v>
      </c>
      <c r="M165" t="s">
        <v>205</v>
      </c>
      <c r="N165" t="str">
        <f t="shared" si="7"/>
        <v>703006 SV Herretshofen</v>
      </c>
    </row>
    <row r="166" spans="11:14" x14ac:dyDescent="0.25">
      <c r="K166" t="str">
        <f t="shared" si="6"/>
        <v>703</v>
      </c>
      <c r="L166">
        <v>703007</v>
      </c>
      <c r="M166" t="s">
        <v>206</v>
      </c>
      <c r="N166" t="str">
        <f t="shared" si="7"/>
        <v>703007 Schützenverein Hörlis</v>
      </c>
    </row>
    <row r="167" spans="11:14" x14ac:dyDescent="0.25">
      <c r="K167" t="str">
        <f t="shared" si="6"/>
        <v>703</v>
      </c>
      <c r="L167">
        <v>703008</v>
      </c>
      <c r="M167" t="s">
        <v>207</v>
      </c>
      <c r="N167" t="str">
        <f t="shared" si="7"/>
        <v>703008 Schützenverein Kellmünz e.V.</v>
      </c>
    </row>
    <row r="168" spans="11:14" x14ac:dyDescent="0.25">
      <c r="K168" t="str">
        <f t="shared" si="6"/>
        <v>703</v>
      </c>
      <c r="L168">
        <v>703009</v>
      </c>
      <c r="M168" t="s">
        <v>208</v>
      </c>
      <c r="N168" t="str">
        <f t="shared" si="7"/>
        <v>703009 SV Kettersh.-Bebenhausen e.V.</v>
      </c>
    </row>
    <row r="169" spans="11:14" x14ac:dyDescent="0.25">
      <c r="K169" t="str">
        <f t="shared" si="6"/>
        <v>703</v>
      </c>
      <c r="L169">
        <v>703010</v>
      </c>
      <c r="M169" t="s">
        <v>209</v>
      </c>
      <c r="N169" t="str">
        <f t="shared" si="7"/>
        <v>703010 SG-Kirchhaslach</v>
      </c>
    </row>
    <row r="170" spans="11:14" x14ac:dyDescent="0.25">
      <c r="K170" t="str">
        <f t="shared" si="6"/>
        <v>703</v>
      </c>
      <c r="L170">
        <v>703011</v>
      </c>
      <c r="M170" t="s">
        <v>210</v>
      </c>
      <c r="N170" t="str">
        <f t="shared" si="7"/>
        <v>703011 SV Klosterbeuren</v>
      </c>
    </row>
    <row r="171" spans="11:14" x14ac:dyDescent="0.25">
      <c r="K171" t="str">
        <f t="shared" si="6"/>
        <v>703</v>
      </c>
      <c r="L171">
        <v>703012</v>
      </c>
      <c r="M171" t="s">
        <v>211</v>
      </c>
      <c r="N171" t="str">
        <f t="shared" si="7"/>
        <v>703012 Falk Mohrenhausen</v>
      </c>
    </row>
    <row r="172" spans="11:14" x14ac:dyDescent="0.25">
      <c r="K172" t="str">
        <f t="shared" si="6"/>
        <v>703</v>
      </c>
      <c r="L172">
        <v>703013</v>
      </c>
      <c r="M172" t="s">
        <v>212</v>
      </c>
      <c r="N172" t="str">
        <f t="shared" si="7"/>
        <v>703013 Schützenverein Oberroth 1904 e.V.</v>
      </c>
    </row>
    <row r="173" spans="11:14" x14ac:dyDescent="0.25">
      <c r="K173" t="str">
        <f t="shared" si="6"/>
        <v>703</v>
      </c>
      <c r="L173">
        <v>703014</v>
      </c>
      <c r="M173" t="s">
        <v>213</v>
      </c>
      <c r="N173" t="str">
        <f t="shared" si="7"/>
        <v>703014 SV "Römerturm" e.V. Oberschönegg</v>
      </c>
    </row>
    <row r="174" spans="11:14" x14ac:dyDescent="0.25">
      <c r="K174" t="str">
        <f t="shared" si="6"/>
        <v>703</v>
      </c>
      <c r="L174">
        <v>703015</v>
      </c>
      <c r="M174" t="s">
        <v>214</v>
      </c>
      <c r="N174" t="str">
        <f t="shared" si="7"/>
        <v>703015 SV Osterberg e.V.</v>
      </c>
    </row>
    <row r="175" spans="11:14" x14ac:dyDescent="0.25">
      <c r="K175" t="str">
        <f t="shared" si="6"/>
        <v>703</v>
      </c>
      <c r="L175">
        <v>703016</v>
      </c>
      <c r="M175" t="s">
        <v>215</v>
      </c>
      <c r="N175" t="str">
        <f t="shared" si="7"/>
        <v>703016 SV Waldfrieden Reichau e.V.</v>
      </c>
    </row>
    <row r="176" spans="11:14" x14ac:dyDescent="0.25">
      <c r="K176" t="str">
        <f t="shared" si="6"/>
        <v>703</v>
      </c>
      <c r="L176">
        <v>703017</v>
      </c>
      <c r="M176" t="s">
        <v>216</v>
      </c>
      <c r="N176" t="str">
        <f t="shared" si="7"/>
        <v>703017 Tagobert e.V. Tafertshofen</v>
      </c>
    </row>
    <row r="177" spans="11:14" x14ac:dyDescent="0.25">
      <c r="K177" t="str">
        <f t="shared" si="6"/>
        <v>703</v>
      </c>
      <c r="L177">
        <v>703018</v>
      </c>
      <c r="M177" t="s">
        <v>217</v>
      </c>
      <c r="N177" t="str">
        <f t="shared" si="7"/>
        <v>703018 SV "St.Georg" Weiler</v>
      </c>
    </row>
    <row r="178" spans="11:14" x14ac:dyDescent="0.25">
      <c r="K178" t="str">
        <f t="shared" si="6"/>
        <v>703</v>
      </c>
      <c r="L178">
        <v>703019</v>
      </c>
      <c r="M178" t="s">
        <v>218</v>
      </c>
      <c r="N178" t="str">
        <f t="shared" si="7"/>
        <v>703019 Schützenverein Weinried e.V.</v>
      </c>
    </row>
    <row r="179" spans="11:14" x14ac:dyDescent="0.25">
      <c r="K179" t="str">
        <f t="shared" si="6"/>
        <v>703</v>
      </c>
      <c r="L179">
        <v>703020</v>
      </c>
      <c r="M179" t="s">
        <v>219</v>
      </c>
      <c r="N179" t="str">
        <f t="shared" si="7"/>
        <v>703020 SV Winterrieden 1920 e.V.</v>
      </c>
    </row>
    <row r="180" spans="11:14" x14ac:dyDescent="0.25">
      <c r="K180" t="str">
        <f t="shared" si="6"/>
        <v>703</v>
      </c>
      <c r="L180">
        <v>703021</v>
      </c>
      <c r="M180" t="s">
        <v>220</v>
      </c>
      <c r="N180" t="str">
        <f t="shared" si="7"/>
        <v>703021 SV Zaiertshofen</v>
      </c>
    </row>
    <row r="181" spans="11:14" x14ac:dyDescent="0.25">
      <c r="K181" t="str">
        <f t="shared" si="6"/>
        <v>703</v>
      </c>
      <c r="L181">
        <v>703022</v>
      </c>
      <c r="M181" t="s">
        <v>221</v>
      </c>
      <c r="N181" t="str">
        <f t="shared" si="7"/>
        <v>703022 Sportschützen Gau Babenhausen</v>
      </c>
    </row>
    <row r="182" spans="11:14" x14ac:dyDescent="0.25">
      <c r="K182" t="str">
        <f t="shared" si="6"/>
        <v>704</v>
      </c>
      <c r="L182">
        <v>704001</v>
      </c>
      <c r="M182" t="s">
        <v>222</v>
      </c>
      <c r="N182" t="str">
        <f t="shared" si="7"/>
        <v>704001 Kgl.priv.SG Burgau</v>
      </c>
    </row>
    <row r="183" spans="11:14" x14ac:dyDescent="0.25">
      <c r="K183" t="str">
        <f t="shared" si="6"/>
        <v>704</v>
      </c>
      <c r="L183">
        <v>704002</v>
      </c>
      <c r="M183" t="s">
        <v>223</v>
      </c>
      <c r="N183" t="str">
        <f t="shared" si="7"/>
        <v>704002 SV Burtenbach 1897 e.V.</v>
      </c>
    </row>
    <row r="184" spans="11:14" x14ac:dyDescent="0.25">
      <c r="K184" t="str">
        <f t="shared" si="6"/>
        <v>704</v>
      </c>
      <c r="L184">
        <v>704003</v>
      </c>
      <c r="M184" t="s">
        <v>224</v>
      </c>
      <c r="N184" t="str">
        <f t="shared" si="7"/>
        <v>704003 SV Hirschsprung Freihalden</v>
      </c>
    </row>
    <row r="185" spans="11:14" x14ac:dyDescent="0.25">
      <c r="K185" t="str">
        <f t="shared" si="6"/>
        <v>704</v>
      </c>
      <c r="L185">
        <v>704006</v>
      </c>
      <c r="M185" t="s">
        <v>225</v>
      </c>
      <c r="N185" t="str">
        <f t="shared" si="7"/>
        <v>704006 SV Eintracht Haldenwang</v>
      </c>
    </row>
    <row r="186" spans="11:14" x14ac:dyDescent="0.25">
      <c r="K186" t="str">
        <f t="shared" si="6"/>
        <v>704</v>
      </c>
      <c r="L186">
        <v>704008</v>
      </c>
      <c r="M186" t="s">
        <v>226</v>
      </c>
      <c r="N186" t="str">
        <f t="shared" si="7"/>
        <v>704008 SchV 1866 Jettingen e. V.</v>
      </c>
    </row>
    <row r="187" spans="11:14" x14ac:dyDescent="0.25">
      <c r="K187" t="str">
        <f t="shared" si="6"/>
        <v>704</v>
      </c>
      <c r="L187">
        <v>704009</v>
      </c>
      <c r="M187" t="s">
        <v>227</v>
      </c>
      <c r="N187" t="str">
        <f t="shared" si="7"/>
        <v>704009 Frohsinn Konzenberg e. V.</v>
      </c>
    </row>
    <row r="188" spans="11:14" x14ac:dyDescent="0.25">
      <c r="K188" t="str">
        <f t="shared" si="6"/>
        <v>704</v>
      </c>
      <c r="L188">
        <v>704010</v>
      </c>
      <c r="M188" t="s">
        <v>228</v>
      </c>
      <c r="N188" t="str">
        <f t="shared" si="7"/>
        <v>704010 SchV Landensberg e. V.</v>
      </c>
    </row>
    <row r="189" spans="11:14" x14ac:dyDescent="0.25">
      <c r="K189" t="str">
        <f t="shared" si="6"/>
        <v>704</v>
      </c>
      <c r="L189">
        <v>704011</v>
      </c>
      <c r="M189" t="s">
        <v>229</v>
      </c>
      <c r="N189" t="str">
        <f t="shared" si="7"/>
        <v>704011 Schützenverein 1910 Limbach e. V.</v>
      </c>
    </row>
    <row r="190" spans="11:14" x14ac:dyDescent="0.25">
      <c r="K190" t="str">
        <f t="shared" si="6"/>
        <v>704</v>
      </c>
      <c r="L190">
        <v>704012</v>
      </c>
      <c r="M190" t="s">
        <v>230</v>
      </c>
      <c r="N190" t="str">
        <f t="shared" si="7"/>
        <v>704012 Gem. Sch. Mindelaltheim 1903 e. V.</v>
      </c>
    </row>
    <row r="191" spans="11:14" x14ac:dyDescent="0.25">
      <c r="K191" t="str">
        <f t="shared" si="6"/>
        <v>704</v>
      </c>
      <c r="L191">
        <v>704013</v>
      </c>
      <c r="M191" t="s">
        <v>231</v>
      </c>
      <c r="N191" t="str">
        <f t="shared" si="7"/>
        <v>704013 SG 1913 Oberknöringen e. V.</v>
      </c>
    </row>
    <row r="192" spans="11:14" x14ac:dyDescent="0.25">
      <c r="K192" t="str">
        <f t="shared" si="6"/>
        <v>704</v>
      </c>
      <c r="L192">
        <v>704014</v>
      </c>
      <c r="M192" t="s">
        <v>232</v>
      </c>
      <c r="N192" t="str">
        <f t="shared" si="7"/>
        <v>704014 SV Hubertus Oberwaldbach e. V.</v>
      </c>
    </row>
    <row r="193" spans="11:14" x14ac:dyDescent="0.25">
      <c r="K193" t="str">
        <f t="shared" si="6"/>
        <v>704</v>
      </c>
      <c r="L193">
        <v>704015</v>
      </c>
      <c r="M193" t="s">
        <v>233</v>
      </c>
      <c r="N193" t="str">
        <f t="shared" si="7"/>
        <v>704015 Schützenverein Röfingen e. V.</v>
      </c>
    </row>
    <row r="194" spans="11:14" x14ac:dyDescent="0.25">
      <c r="K194" t="str">
        <f t="shared" ref="K194:K257" si="8">LEFT(L194,3)</f>
        <v>704</v>
      </c>
      <c r="L194">
        <v>704016</v>
      </c>
      <c r="M194" t="s">
        <v>234</v>
      </c>
      <c r="N194" t="str">
        <f t="shared" ref="N194:N257" si="9">L194&amp;" "&amp;M194</f>
        <v>704016 SchV Alpenrose Roßhaupten e. V.</v>
      </c>
    </row>
    <row r="195" spans="11:14" x14ac:dyDescent="0.25">
      <c r="K195" t="str">
        <f t="shared" si="8"/>
        <v>704</v>
      </c>
      <c r="L195">
        <v>704017</v>
      </c>
      <c r="M195" t="s">
        <v>235</v>
      </c>
      <c r="N195" t="str">
        <f t="shared" si="9"/>
        <v>704017 SchV 1921 Scheppach e. V.</v>
      </c>
    </row>
    <row r="196" spans="11:14" x14ac:dyDescent="0.25">
      <c r="K196" t="str">
        <f t="shared" si="8"/>
        <v>704</v>
      </c>
      <c r="L196">
        <v>704019</v>
      </c>
      <c r="M196" t="s">
        <v>236</v>
      </c>
      <c r="N196" t="str">
        <f t="shared" si="9"/>
        <v>704019 SchV Edelweiß Waldkirch</v>
      </c>
    </row>
    <row r="197" spans="11:14" x14ac:dyDescent="0.25">
      <c r="K197" t="str">
        <f t="shared" si="8"/>
        <v>704</v>
      </c>
      <c r="L197">
        <v>704021</v>
      </c>
      <c r="M197" t="s">
        <v>237</v>
      </c>
      <c r="N197" t="str">
        <f t="shared" si="9"/>
        <v>704021 SV Edelweiß Winterbach</v>
      </c>
    </row>
    <row r="198" spans="11:14" x14ac:dyDescent="0.25">
      <c r="K198" t="str">
        <f t="shared" si="8"/>
        <v>704</v>
      </c>
      <c r="L198">
        <v>704022</v>
      </c>
      <c r="M198" t="s">
        <v>238</v>
      </c>
      <c r="N198" t="str">
        <f t="shared" si="9"/>
        <v>704022 SV Erlental Mönstetten e. V.</v>
      </c>
    </row>
    <row r="199" spans="11:14" x14ac:dyDescent="0.25">
      <c r="K199" t="str">
        <f t="shared" si="8"/>
        <v>704</v>
      </c>
      <c r="L199">
        <v>704023</v>
      </c>
      <c r="M199" t="s">
        <v>239</v>
      </c>
      <c r="N199" t="str">
        <f t="shared" si="9"/>
        <v>704023 SV Gut-Ziel e. V. Schnuttenbach</v>
      </c>
    </row>
    <row r="200" spans="11:14" x14ac:dyDescent="0.25">
      <c r="K200" t="str">
        <f t="shared" si="8"/>
        <v>704</v>
      </c>
      <c r="L200">
        <v>704025</v>
      </c>
      <c r="M200" t="s">
        <v>240</v>
      </c>
      <c r="N200" t="str">
        <f t="shared" si="9"/>
        <v>704025 Schützenverein Kemnat e. V.</v>
      </c>
    </row>
    <row r="201" spans="11:14" x14ac:dyDescent="0.25">
      <c r="K201" t="str">
        <f t="shared" si="8"/>
        <v>704</v>
      </c>
      <c r="L201">
        <v>704026</v>
      </c>
      <c r="M201" t="s">
        <v>241</v>
      </c>
      <c r="N201" t="str">
        <f t="shared" si="9"/>
        <v>704026 VL-, Sport-u.BSV e.V. Unterknöringen</v>
      </c>
    </row>
    <row r="202" spans="11:14" x14ac:dyDescent="0.25">
      <c r="K202" t="str">
        <f t="shared" si="8"/>
        <v>704</v>
      </c>
      <c r="L202">
        <v>704028</v>
      </c>
      <c r="M202" t="s">
        <v>242</v>
      </c>
      <c r="N202" t="str">
        <f t="shared" si="9"/>
        <v>704028 Sportschützen Gau 704 e.V.</v>
      </c>
    </row>
    <row r="203" spans="11:14" x14ac:dyDescent="0.25">
      <c r="K203" t="str">
        <f t="shared" si="8"/>
        <v>705</v>
      </c>
      <c r="L203">
        <v>705001</v>
      </c>
      <c r="M203" t="s">
        <v>243</v>
      </c>
      <c r="N203" t="str">
        <f t="shared" si="9"/>
        <v>705001 SV Aschberg Aislingen e.V.</v>
      </c>
    </row>
    <row r="204" spans="11:14" x14ac:dyDescent="0.25">
      <c r="K204" t="str">
        <f t="shared" si="8"/>
        <v>705</v>
      </c>
      <c r="L204">
        <v>705002</v>
      </c>
      <c r="M204" t="s">
        <v>244</v>
      </c>
      <c r="N204" t="str">
        <f t="shared" si="9"/>
        <v>705002 Frisch Auf Altenberg</v>
      </c>
    </row>
    <row r="205" spans="11:14" x14ac:dyDescent="0.25">
      <c r="K205" t="str">
        <f t="shared" si="8"/>
        <v>705</v>
      </c>
      <c r="L205">
        <v>705003</v>
      </c>
      <c r="M205" t="s">
        <v>245</v>
      </c>
      <c r="N205" t="str">
        <f t="shared" si="9"/>
        <v>705003 SG Hubertus Bachhagel</v>
      </c>
    </row>
    <row r="206" spans="11:14" x14ac:dyDescent="0.25">
      <c r="K206" t="str">
        <f t="shared" si="8"/>
        <v>705</v>
      </c>
      <c r="L206">
        <v>705004</v>
      </c>
      <c r="M206" t="s">
        <v>246</v>
      </c>
      <c r="N206" t="str">
        <f t="shared" si="9"/>
        <v>705004 Schützen Ballmertshofen</v>
      </c>
    </row>
    <row r="207" spans="11:14" x14ac:dyDescent="0.25">
      <c r="K207" t="str">
        <f t="shared" si="8"/>
        <v>705</v>
      </c>
      <c r="L207">
        <v>705006</v>
      </c>
      <c r="M207" t="s">
        <v>247</v>
      </c>
      <c r="N207" t="str">
        <f t="shared" si="9"/>
        <v>705006 Hubertus Blindheim</v>
      </c>
    </row>
    <row r="208" spans="11:14" x14ac:dyDescent="0.25">
      <c r="K208" t="str">
        <f t="shared" si="8"/>
        <v>705</v>
      </c>
      <c r="L208">
        <v>705007</v>
      </c>
      <c r="M208" t="s">
        <v>248</v>
      </c>
      <c r="N208" t="str">
        <f t="shared" si="9"/>
        <v>705007 Schützengesellschaft Brenz e.V.</v>
      </c>
    </row>
    <row r="209" spans="11:14" x14ac:dyDescent="0.25">
      <c r="K209" t="str">
        <f t="shared" si="8"/>
        <v>705</v>
      </c>
      <c r="L209">
        <v>705008</v>
      </c>
      <c r="M209" t="s">
        <v>249</v>
      </c>
      <c r="N209" t="str">
        <f t="shared" si="9"/>
        <v>705008 Schützenverein Burghagel e.V.</v>
      </c>
    </row>
    <row r="210" spans="11:14" x14ac:dyDescent="0.25">
      <c r="K210" t="str">
        <f t="shared" si="8"/>
        <v>705</v>
      </c>
      <c r="L210">
        <v>705009</v>
      </c>
      <c r="M210" t="s">
        <v>250</v>
      </c>
      <c r="N210" t="str">
        <f t="shared" si="9"/>
        <v>705009 Hubertus Dattenhausen</v>
      </c>
    </row>
    <row r="211" spans="11:14" x14ac:dyDescent="0.25">
      <c r="K211" t="str">
        <f t="shared" si="8"/>
        <v>705</v>
      </c>
      <c r="L211">
        <v>705010</v>
      </c>
      <c r="M211" t="s">
        <v>251</v>
      </c>
      <c r="N211" t="str">
        <f t="shared" si="9"/>
        <v>705010 Eichenlaub Deisenhofen</v>
      </c>
    </row>
    <row r="212" spans="11:14" x14ac:dyDescent="0.25">
      <c r="K212" t="str">
        <f t="shared" si="8"/>
        <v>705</v>
      </c>
      <c r="L212">
        <v>705011</v>
      </c>
      <c r="M212" t="s">
        <v>252</v>
      </c>
      <c r="N212" t="str">
        <f t="shared" si="9"/>
        <v>705011 SV "Hub." Demmingen e.V.</v>
      </c>
    </row>
    <row r="213" spans="11:14" x14ac:dyDescent="0.25">
      <c r="K213" t="str">
        <f t="shared" si="8"/>
        <v>705</v>
      </c>
      <c r="L213">
        <v>705012</v>
      </c>
      <c r="M213" t="s">
        <v>253</v>
      </c>
      <c r="N213" t="str">
        <f t="shared" si="9"/>
        <v>705012 Sportschg. 1827 Dillingen e.V.</v>
      </c>
    </row>
    <row r="214" spans="11:14" x14ac:dyDescent="0.25">
      <c r="K214" t="str">
        <f t="shared" si="8"/>
        <v>705</v>
      </c>
      <c r="L214">
        <v>705013</v>
      </c>
      <c r="M214" t="s">
        <v>254</v>
      </c>
      <c r="N214" t="str">
        <f t="shared" si="9"/>
        <v>705013 DBE-Sportschützen</v>
      </c>
    </row>
    <row r="215" spans="11:14" x14ac:dyDescent="0.25">
      <c r="K215" t="str">
        <f t="shared" si="8"/>
        <v>705</v>
      </c>
      <c r="L215">
        <v>705015</v>
      </c>
      <c r="M215" t="s">
        <v>255</v>
      </c>
      <c r="N215" t="str">
        <f t="shared" si="9"/>
        <v>705015 Schützenverein Dischingen</v>
      </c>
    </row>
    <row r="216" spans="11:14" x14ac:dyDescent="0.25">
      <c r="K216" t="str">
        <f t="shared" si="8"/>
        <v>705</v>
      </c>
      <c r="L216">
        <v>705016</v>
      </c>
      <c r="M216" t="s">
        <v>256</v>
      </c>
      <c r="N216" t="str">
        <f t="shared" si="9"/>
        <v>705016 St.Hubertus 1869 Donaualtheim</v>
      </c>
    </row>
    <row r="217" spans="11:14" x14ac:dyDescent="0.25">
      <c r="K217" t="str">
        <f t="shared" si="8"/>
        <v>705</v>
      </c>
      <c r="L217">
        <v>705017</v>
      </c>
      <c r="M217" t="s">
        <v>257</v>
      </c>
      <c r="N217" t="str">
        <f t="shared" si="9"/>
        <v>705017 Schützen Dunstelkingen</v>
      </c>
    </row>
    <row r="218" spans="11:14" x14ac:dyDescent="0.25">
      <c r="K218" t="str">
        <f t="shared" si="8"/>
        <v>705</v>
      </c>
      <c r="L218">
        <v>705018</v>
      </c>
      <c r="M218" t="s">
        <v>258</v>
      </c>
      <c r="N218" t="str">
        <f t="shared" si="9"/>
        <v>705018 SSV Eglingen</v>
      </c>
    </row>
    <row r="219" spans="11:14" x14ac:dyDescent="0.25">
      <c r="K219" t="str">
        <f t="shared" si="8"/>
        <v>705</v>
      </c>
      <c r="L219">
        <v>705019</v>
      </c>
      <c r="M219" t="s">
        <v>259</v>
      </c>
      <c r="N219" t="str">
        <f t="shared" si="9"/>
        <v>705019 "Tell" Eppisburg</v>
      </c>
    </row>
    <row r="220" spans="11:14" x14ac:dyDescent="0.25">
      <c r="K220" t="str">
        <f t="shared" si="8"/>
        <v>705</v>
      </c>
      <c r="L220">
        <v>705020</v>
      </c>
      <c r="M220" t="s">
        <v>260</v>
      </c>
      <c r="N220" t="str">
        <f t="shared" si="9"/>
        <v>705020 Kastell Faimingen e.V.</v>
      </c>
    </row>
    <row r="221" spans="11:14" x14ac:dyDescent="0.25">
      <c r="K221" t="str">
        <f t="shared" si="8"/>
        <v>705</v>
      </c>
      <c r="L221">
        <v>705021</v>
      </c>
      <c r="M221" t="s">
        <v>261</v>
      </c>
      <c r="N221" t="str">
        <f t="shared" si="9"/>
        <v>705021 SV Frauenriedhausen e.V.</v>
      </c>
    </row>
    <row r="222" spans="11:14" x14ac:dyDescent="0.25">
      <c r="K222" t="str">
        <f t="shared" si="8"/>
        <v>705</v>
      </c>
      <c r="L222">
        <v>705022</v>
      </c>
      <c r="M222" t="s">
        <v>262</v>
      </c>
      <c r="N222" t="str">
        <f t="shared" si="9"/>
        <v>705022 SV und Gesangsverein Frickingen</v>
      </c>
    </row>
    <row r="223" spans="11:14" x14ac:dyDescent="0.25">
      <c r="K223" t="str">
        <f t="shared" si="8"/>
        <v>705</v>
      </c>
      <c r="L223">
        <v>705023</v>
      </c>
      <c r="M223" t="s">
        <v>263</v>
      </c>
      <c r="N223" t="str">
        <f t="shared" si="9"/>
        <v>705023 SG Fristingen 1901 e.V.</v>
      </c>
    </row>
    <row r="224" spans="11:14" x14ac:dyDescent="0.25">
      <c r="K224" t="str">
        <f t="shared" si="8"/>
        <v>705</v>
      </c>
      <c r="L224">
        <v>705024</v>
      </c>
      <c r="M224" t="s">
        <v>264</v>
      </c>
      <c r="N224" t="str">
        <f t="shared" si="9"/>
        <v>705024 Sch.Ges. Giengen 1830 e.V.</v>
      </c>
    </row>
    <row r="225" spans="11:14" x14ac:dyDescent="0.25">
      <c r="K225" t="str">
        <f t="shared" si="8"/>
        <v>705</v>
      </c>
      <c r="L225">
        <v>705025</v>
      </c>
      <c r="M225" t="s">
        <v>265</v>
      </c>
      <c r="N225" t="str">
        <f t="shared" si="9"/>
        <v>705025 SV Gundelfingen 1754 e.V.</v>
      </c>
    </row>
    <row r="226" spans="11:14" x14ac:dyDescent="0.25">
      <c r="K226" t="str">
        <f t="shared" si="8"/>
        <v>705</v>
      </c>
      <c r="L226">
        <v>705026</v>
      </c>
      <c r="M226" t="s">
        <v>266</v>
      </c>
      <c r="N226" t="str">
        <f t="shared" si="9"/>
        <v>705026 SV Haunsheim 1895 e.V.</v>
      </c>
    </row>
    <row r="227" spans="11:14" x14ac:dyDescent="0.25">
      <c r="K227" t="str">
        <f t="shared" si="8"/>
        <v>705</v>
      </c>
      <c r="L227">
        <v>705027</v>
      </c>
      <c r="M227" t="s">
        <v>267</v>
      </c>
      <c r="N227" t="str">
        <f t="shared" si="9"/>
        <v>705027 Sportschützen-Club 1898 Heidenheim</v>
      </c>
    </row>
    <row r="228" spans="11:14" x14ac:dyDescent="0.25">
      <c r="K228" t="str">
        <f t="shared" si="8"/>
        <v>705</v>
      </c>
      <c r="L228">
        <v>705028</v>
      </c>
      <c r="M228" t="s">
        <v>268</v>
      </c>
      <c r="N228" t="str">
        <f t="shared" si="9"/>
        <v>705028 Schützengesellschaft Herbrechtingen 1900</v>
      </c>
    </row>
    <row r="229" spans="11:14" x14ac:dyDescent="0.25">
      <c r="K229" t="str">
        <f t="shared" si="8"/>
        <v>705</v>
      </c>
      <c r="L229">
        <v>705030</v>
      </c>
      <c r="M229" t="s">
        <v>269</v>
      </c>
      <c r="N229" t="str">
        <f t="shared" si="9"/>
        <v>705030 Schützenver. 1820 e.V. Höchstädt</v>
      </c>
    </row>
    <row r="230" spans="11:14" x14ac:dyDescent="0.25">
      <c r="K230" t="str">
        <f t="shared" si="8"/>
        <v>705</v>
      </c>
      <c r="L230">
        <v>705031</v>
      </c>
      <c r="M230" t="s">
        <v>270</v>
      </c>
      <c r="N230" t="str">
        <f t="shared" si="9"/>
        <v>705031 Edelweiss Holzheim</v>
      </c>
    </row>
    <row r="231" spans="11:14" x14ac:dyDescent="0.25">
      <c r="K231" t="str">
        <f t="shared" si="8"/>
        <v>705</v>
      </c>
      <c r="L231">
        <v>705034</v>
      </c>
      <c r="M231" t="s">
        <v>271</v>
      </c>
      <c r="N231" t="str">
        <f t="shared" si="9"/>
        <v>705034 SV- Zimmerstutzenges. Langenau e.V.</v>
      </c>
    </row>
    <row r="232" spans="11:14" x14ac:dyDescent="0.25">
      <c r="K232" t="str">
        <f t="shared" si="8"/>
        <v>705</v>
      </c>
      <c r="L232">
        <v>705035</v>
      </c>
      <c r="M232" t="s">
        <v>272</v>
      </c>
      <c r="N232" t="str">
        <f t="shared" si="9"/>
        <v>705035 Priv.SG Lauingen</v>
      </c>
    </row>
    <row r="233" spans="11:14" x14ac:dyDescent="0.25">
      <c r="K233" t="str">
        <f t="shared" si="8"/>
        <v>705</v>
      </c>
      <c r="L233">
        <v>705036</v>
      </c>
      <c r="M233" t="s">
        <v>273</v>
      </c>
      <c r="N233" t="str">
        <f t="shared" si="9"/>
        <v>705036 Eintracht Lutzingen</v>
      </c>
    </row>
    <row r="234" spans="11:14" x14ac:dyDescent="0.25">
      <c r="K234" t="str">
        <f t="shared" si="8"/>
        <v>705</v>
      </c>
      <c r="L234">
        <v>705037</v>
      </c>
      <c r="M234" t="s">
        <v>274</v>
      </c>
      <c r="N234" t="str">
        <f t="shared" si="9"/>
        <v>705037 Schützenver. Mödingen e.V.</v>
      </c>
    </row>
    <row r="235" spans="11:14" x14ac:dyDescent="0.25">
      <c r="K235" t="str">
        <f t="shared" si="8"/>
        <v>705</v>
      </c>
      <c r="L235">
        <v>705038</v>
      </c>
      <c r="M235" t="s">
        <v>275</v>
      </c>
      <c r="N235" t="str">
        <f t="shared" si="9"/>
        <v>705038 SV Goldberg Mörslingen</v>
      </c>
    </row>
    <row r="236" spans="11:14" x14ac:dyDescent="0.25">
      <c r="K236" t="str">
        <f t="shared" si="8"/>
        <v>705</v>
      </c>
      <c r="L236">
        <v>705040</v>
      </c>
      <c r="M236" t="s">
        <v>276</v>
      </c>
      <c r="N236" t="str">
        <f t="shared" si="9"/>
        <v>705040 Sch.Ges. Niederstotzingen</v>
      </c>
    </row>
    <row r="237" spans="11:14" x14ac:dyDescent="0.25">
      <c r="K237" t="str">
        <f t="shared" si="8"/>
        <v>705</v>
      </c>
      <c r="L237">
        <v>705041</v>
      </c>
      <c r="M237" t="s">
        <v>277</v>
      </c>
      <c r="N237" t="str">
        <f t="shared" si="9"/>
        <v>705041 Schützenverein 1921 Oberbechingen e.V.</v>
      </c>
    </row>
    <row r="238" spans="11:14" x14ac:dyDescent="0.25">
      <c r="K238" t="str">
        <f t="shared" si="8"/>
        <v>705</v>
      </c>
      <c r="L238">
        <v>705042</v>
      </c>
      <c r="M238" t="s">
        <v>278</v>
      </c>
      <c r="N238" t="str">
        <f t="shared" si="9"/>
        <v>705042 Hubertus Oberfinningen e.V.</v>
      </c>
    </row>
    <row r="239" spans="11:14" x14ac:dyDescent="0.25">
      <c r="K239" t="str">
        <f t="shared" si="8"/>
        <v>705</v>
      </c>
      <c r="L239">
        <v>705043</v>
      </c>
      <c r="M239" t="s">
        <v>279</v>
      </c>
      <c r="N239" t="str">
        <f t="shared" si="9"/>
        <v>705043 Schützenverein Medlingen e.V.</v>
      </c>
    </row>
    <row r="240" spans="11:14" x14ac:dyDescent="0.25">
      <c r="K240" t="str">
        <f t="shared" si="8"/>
        <v>705</v>
      </c>
      <c r="L240">
        <v>705044</v>
      </c>
      <c r="M240" t="s">
        <v>280</v>
      </c>
      <c r="N240" t="str">
        <f t="shared" si="9"/>
        <v>705044 Sportschützenverein Oggenhausen</v>
      </c>
    </row>
    <row r="241" spans="11:14" x14ac:dyDescent="0.25">
      <c r="K241" t="str">
        <f t="shared" si="8"/>
        <v>705</v>
      </c>
      <c r="L241">
        <v>705046</v>
      </c>
      <c r="M241" t="s">
        <v>281</v>
      </c>
      <c r="N241" t="str">
        <f t="shared" si="9"/>
        <v>705046 "Alte Burg" Reistingen</v>
      </c>
    </row>
    <row r="242" spans="11:14" x14ac:dyDescent="0.25">
      <c r="K242" t="str">
        <f t="shared" si="8"/>
        <v>705</v>
      </c>
      <c r="L242">
        <v>705047</v>
      </c>
      <c r="M242" t="s">
        <v>282</v>
      </c>
      <c r="N242" t="str">
        <f t="shared" si="9"/>
        <v>705047 ZV Sontheim 1913 e.V.</v>
      </c>
    </row>
    <row r="243" spans="11:14" x14ac:dyDescent="0.25">
      <c r="K243" t="str">
        <f t="shared" si="8"/>
        <v>705</v>
      </c>
      <c r="L243">
        <v>705049</v>
      </c>
      <c r="M243" t="s">
        <v>283</v>
      </c>
      <c r="N243" t="str">
        <f t="shared" si="9"/>
        <v>705049 SG Eintracht Schretzheim</v>
      </c>
    </row>
    <row r="244" spans="11:14" x14ac:dyDescent="0.25">
      <c r="K244" t="str">
        <f t="shared" si="8"/>
        <v>705</v>
      </c>
      <c r="L244">
        <v>705050</v>
      </c>
      <c r="M244" t="s">
        <v>284</v>
      </c>
      <c r="N244" t="str">
        <f t="shared" si="9"/>
        <v>705050 "Falke" Schwennenbach e.V.</v>
      </c>
    </row>
    <row r="245" spans="11:14" x14ac:dyDescent="0.25">
      <c r="K245" t="str">
        <f t="shared" si="8"/>
        <v>705</v>
      </c>
      <c r="L245">
        <v>705051</v>
      </c>
      <c r="M245" t="s">
        <v>285</v>
      </c>
      <c r="N245" t="str">
        <f t="shared" si="9"/>
        <v>705051 Edelweiss e.V. Schwenningen</v>
      </c>
    </row>
    <row r="246" spans="11:14" x14ac:dyDescent="0.25">
      <c r="K246" t="str">
        <f t="shared" si="8"/>
        <v>705</v>
      </c>
      <c r="L246">
        <v>705052</v>
      </c>
      <c r="M246" t="s">
        <v>286</v>
      </c>
      <c r="N246" t="str">
        <f t="shared" si="9"/>
        <v>705052 SV Staufen e.V.</v>
      </c>
    </row>
    <row r="247" spans="11:14" x14ac:dyDescent="0.25">
      <c r="K247" t="str">
        <f t="shared" si="8"/>
        <v>705</v>
      </c>
      <c r="L247">
        <v>705053</v>
      </c>
      <c r="M247" t="s">
        <v>287</v>
      </c>
      <c r="N247" t="str">
        <f t="shared" si="9"/>
        <v>705053 ZSG Steinheim 1909 e.V.</v>
      </c>
    </row>
    <row r="248" spans="11:14" x14ac:dyDescent="0.25">
      <c r="K248" t="str">
        <f t="shared" si="8"/>
        <v>705</v>
      </c>
      <c r="L248">
        <v>705054</v>
      </c>
      <c r="M248" t="s">
        <v>288</v>
      </c>
      <c r="N248" t="str">
        <f t="shared" si="9"/>
        <v>705054 SV Unterbechingen</v>
      </c>
    </row>
    <row r="249" spans="11:14" x14ac:dyDescent="0.25">
      <c r="K249" t="str">
        <f t="shared" si="8"/>
        <v>705</v>
      </c>
      <c r="L249">
        <v>705055</v>
      </c>
      <c r="M249" t="s">
        <v>289</v>
      </c>
      <c r="N249" t="str">
        <f t="shared" si="9"/>
        <v>705055 Wachauf Unterfinningen</v>
      </c>
    </row>
    <row r="250" spans="11:14" x14ac:dyDescent="0.25">
      <c r="K250" t="str">
        <f t="shared" si="8"/>
        <v>705</v>
      </c>
      <c r="L250">
        <v>705057</v>
      </c>
      <c r="M250" t="s">
        <v>290</v>
      </c>
      <c r="N250" t="str">
        <f t="shared" si="9"/>
        <v>705057 Pfannent. Veitriedhausen</v>
      </c>
    </row>
    <row r="251" spans="11:14" x14ac:dyDescent="0.25">
      <c r="K251" t="str">
        <f t="shared" si="8"/>
        <v>705</v>
      </c>
      <c r="L251">
        <v>705058</v>
      </c>
      <c r="M251" t="s">
        <v>291</v>
      </c>
      <c r="N251" t="str">
        <f t="shared" si="9"/>
        <v>705058 Edelweiss Diemantstein-W.</v>
      </c>
    </row>
    <row r="252" spans="11:14" x14ac:dyDescent="0.25">
      <c r="K252" t="str">
        <f t="shared" si="8"/>
        <v>705</v>
      </c>
      <c r="L252">
        <v>705059</v>
      </c>
      <c r="M252" t="s">
        <v>292</v>
      </c>
      <c r="N252" t="str">
        <f t="shared" si="9"/>
        <v>705059 Schützenverein "Freischütz" Weisingen e.</v>
      </c>
    </row>
    <row r="253" spans="11:14" x14ac:dyDescent="0.25">
      <c r="K253" t="str">
        <f t="shared" si="8"/>
        <v>705</v>
      </c>
      <c r="L253">
        <v>705060</v>
      </c>
      <c r="M253" t="s">
        <v>293</v>
      </c>
      <c r="N253" t="str">
        <f t="shared" si="9"/>
        <v>705060 SG Wittislingen</v>
      </c>
    </row>
    <row r="254" spans="11:14" x14ac:dyDescent="0.25">
      <c r="K254" t="str">
        <f t="shared" si="8"/>
        <v>705</v>
      </c>
      <c r="L254">
        <v>705061</v>
      </c>
      <c r="M254" t="s">
        <v>294</v>
      </c>
      <c r="N254" t="str">
        <f t="shared" si="9"/>
        <v>705061 Eichenlaub Ziertheim</v>
      </c>
    </row>
    <row r="255" spans="11:14" x14ac:dyDescent="0.25">
      <c r="K255" t="str">
        <f t="shared" si="8"/>
        <v>705</v>
      </c>
      <c r="L255">
        <v>705062</v>
      </c>
      <c r="M255" t="s">
        <v>295</v>
      </c>
      <c r="N255" t="str">
        <f t="shared" si="9"/>
        <v>705062 Tell-Schützen Kicklingen</v>
      </c>
    </row>
    <row r="256" spans="11:14" x14ac:dyDescent="0.25">
      <c r="K256" t="str">
        <f t="shared" si="8"/>
        <v>705</v>
      </c>
      <c r="L256">
        <v>705063</v>
      </c>
      <c r="M256" t="s">
        <v>296</v>
      </c>
      <c r="N256" t="str">
        <f t="shared" si="9"/>
        <v>705063 Schützenverein Burgberg 1912 e.V.</v>
      </c>
    </row>
    <row r="257" spans="11:14" x14ac:dyDescent="0.25">
      <c r="K257" t="str">
        <f t="shared" si="8"/>
        <v>705</v>
      </c>
      <c r="L257">
        <v>705064</v>
      </c>
      <c r="M257" t="s">
        <v>297</v>
      </c>
      <c r="N257" t="str">
        <f t="shared" si="9"/>
        <v>705064 SV Hohenmemmingen</v>
      </c>
    </row>
    <row r="258" spans="11:14" x14ac:dyDescent="0.25">
      <c r="K258" t="str">
        <f t="shared" ref="K258:K321" si="10">LEFT(L258,3)</f>
        <v>705</v>
      </c>
      <c r="L258">
        <v>705067</v>
      </c>
      <c r="M258" t="s">
        <v>298</v>
      </c>
      <c r="N258" t="str">
        <f t="shared" ref="N258:N321" si="11">L258&amp;" "&amp;M258</f>
        <v>705067 "Edelweiss" Glött e.V.</v>
      </c>
    </row>
    <row r="259" spans="11:14" x14ac:dyDescent="0.25">
      <c r="K259" t="str">
        <f t="shared" si="10"/>
        <v>705</v>
      </c>
      <c r="L259">
        <v>705068</v>
      </c>
      <c r="M259" t="s">
        <v>299</v>
      </c>
      <c r="N259" t="str">
        <f t="shared" si="11"/>
        <v>705068 TSV Ellerbach e.V. Abt. Bogen</v>
      </c>
    </row>
    <row r="260" spans="11:14" x14ac:dyDescent="0.25">
      <c r="K260" t="str">
        <f t="shared" si="10"/>
        <v>705</v>
      </c>
      <c r="L260">
        <v>705069</v>
      </c>
      <c r="M260" t="s">
        <v>300</v>
      </c>
      <c r="N260" t="str">
        <f t="shared" si="11"/>
        <v>705069 Schützenkameradschaft Oberstotzingen</v>
      </c>
    </row>
    <row r="261" spans="11:14" x14ac:dyDescent="0.25">
      <c r="K261" t="str">
        <f t="shared" si="10"/>
        <v>706</v>
      </c>
      <c r="L261">
        <v>706001</v>
      </c>
      <c r="M261" t="s">
        <v>301</v>
      </c>
      <c r="N261" t="str">
        <f t="shared" si="11"/>
        <v>706001 Edelweiß Altisheim</v>
      </c>
    </row>
    <row r="262" spans="11:14" x14ac:dyDescent="0.25">
      <c r="K262" t="str">
        <f t="shared" si="10"/>
        <v>706</v>
      </c>
      <c r="L262">
        <v>706002</v>
      </c>
      <c r="M262" t="s">
        <v>302</v>
      </c>
      <c r="N262" t="str">
        <f t="shared" si="11"/>
        <v>706002 VSG Asbach Bäumenheim</v>
      </c>
    </row>
    <row r="263" spans="11:14" x14ac:dyDescent="0.25">
      <c r="K263" t="str">
        <f t="shared" si="10"/>
        <v>706</v>
      </c>
      <c r="L263">
        <v>706004</v>
      </c>
      <c r="M263" t="s">
        <v>303</v>
      </c>
      <c r="N263" t="str">
        <f t="shared" si="11"/>
        <v>706004 Schützenges. Adler Berg</v>
      </c>
    </row>
    <row r="264" spans="11:14" x14ac:dyDescent="0.25">
      <c r="K264" t="str">
        <f t="shared" si="10"/>
        <v>706</v>
      </c>
      <c r="L264">
        <v>706005</v>
      </c>
      <c r="M264" t="s">
        <v>304</v>
      </c>
      <c r="N264" t="str">
        <f t="shared" si="11"/>
        <v>706005 SV Kesseltal Bissingen</v>
      </c>
    </row>
    <row r="265" spans="11:14" x14ac:dyDescent="0.25">
      <c r="K265" t="str">
        <f t="shared" si="10"/>
        <v>706</v>
      </c>
      <c r="L265">
        <v>706006</v>
      </c>
      <c r="M265" t="s">
        <v>305</v>
      </c>
      <c r="N265" t="str">
        <f t="shared" si="11"/>
        <v>706006 Edelweiß Brachstadt</v>
      </c>
    </row>
    <row r="266" spans="11:14" x14ac:dyDescent="0.25">
      <c r="K266" t="str">
        <f t="shared" si="10"/>
        <v>706</v>
      </c>
      <c r="L266">
        <v>706008</v>
      </c>
      <c r="M266" t="s">
        <v>306</v>
      </c>
      <c r="N266" t="str">
        <f t="shared" si="11"/>
        <v>706008 "Zur Linde" Döckingen</v>
      </c>
    </row>
    <row r="267" spans="11:14" x14ac:dyDescent="0.25">
      <c r="K267" t="str">
        <f t="shared" si="10"/>
        <v>706</v>
      </c>
      <c r="L267">
        <v>706010</v>
      </c>
      <c r="M267" t="s">
        <v>307</v>
      </c>
      <c r="N267" t="str">
        <f t="shared" si="11"/>
        <v>706010 Kgl.priv.SG Donauwörth</v>
      </c>
    </row>
    <row r="268" spans="11:14" x14ac:dyDescent="0.25">
      <c r="K268" t="str">
        <f t="shared" si="10"/>
        <v>706</v>
      </c>
      <c r="L268">
        <v>706011</v>
      </c>
      <c r="M268" t="s">
        <v>308</v>
      </c>
      <c r="N268" t="str">
        <f t="shared" si="11"/>
        <v>706011 SG Rote Rose e.V. Ebermergen</v>
      </c>
    </row>
    <row r="269" spans="11:14" x14ac:dyDescent="0.25">
      <c r="K269" t="str">
        <f t="shared" si="10"/>
        <v>706</v>
      </c>
      <c r="L269">
        <v>706012</v>
      </c>
      <c r="M269" t="s">
        <v>309</v>
      </c>
      <c r="N269" t="str">
        <f t="shared" si="11"/>
        <v>706012 Hubertus Eggelstetten</v>
      </c>
    </row>
    <row r="270" spans="11:14" x14ac:dyDescent="0.25">
      <c r="K270" t="str">
        <f t="shared" si="10"/>
        <v>706</v>
      </c>
      <c r="L270">
        <v>706013</v>
      </c>
      <c r="M270" t="s">
        <v>310</v>
      </c>
      <c r="N270" t="str">
        <f t="shared" si="11"/>
        <v>706013 Lechschützen Ellgau e.V.</v>
      </c>
    </row>
    <row r="271" spans="11:14" x14ac:dyDescent="0.25">
      <c r="K271" t="str">
        <f t="shared" si="10"/>
        <v>706</v>
      </c>
      <c r="L271">
        <v>706014</v>
      </c>
      <c r="M271" t="s">
        <v>311</v>
      </c>
      <c r="N271" t="str">
        <f t="shared" si="11"/>
        <v>706014 Tell-Grenz Erlingshofen</v>
      </c>
    </row>
    <row r="272" spans="11:14" x14ac:dyDescent="0.25">
      <c r="K272" t="str">
        <f t="shared" si="10"/>
        <v>706</v>
      </c>
      <c r="L272">
        <v>706015</v>
      </c>
      <c r="M272" t="s">
        <v>312</v>
      </c>
      <c r="N272" t="str">
        <f t="shared" si="11"/>
        <v>706015 Frisch-Auf Feldheim</v>
      </c>
    </row>
    <row r="273" spans="11:14" x14ac:dyDescent="0.25">
      <c r="K273" t="str">
        <f t="shared" si="10"/>
        <v>706</v>
      </c>
      <c r="L273">
        <v>706018</v>
      </c>
      <c r="M273" t="s">
        <v>313</v>
      </c>
      <c r="N273" t="str">
        <f t="shared" si="11"/>
        <v>706018 Hub.u.Wildsch.Fünfstetten</v>
      </c>
    </row>
    <row r="274" spans="11:14" x14ac:dyDescent="0.25">
      <c r="K274" t="str">
        <f t="shared" si="10"/>
        <v>706</v>
      </c>
      <c r="L274">
        <v>706019</v>
      </c>
      <c r="M274" t="s">
        <v>314</v>
      </c>
      <c r="N274" t="str">
        <f t="shared" si="11"/>
        <v>706019 Treffsicher Gansheim</v>
      </c>
    </row>
    <row r="275" spans="11:14" x14ac:dyDescent="0.25">
      <c r="K275" t="str">
        <f t="shared" si="10"/>
        <v>706</v>
      </c>
      <c r="L275">
        <v>706020</v>
      </c>
      <c r="M275" t="s">
        <v>315</v>
      </c>
      <c r="N275" t="str">
        <f t="shared" si="11"/>
        <v>706020 Heiterkeit Genderkingen</v>
      </c>
    </row>
    <row r="276" spans="11:14" x14ac:dyDescent="0.25">
      <c r="K276" t="str">
        <f t="shared" si="10"/>
        <v>706</v>
      </c>
      <c r="L276">
        <v>706021</v>
      </c>
      <c r="M276" t="s">
        <v>316</v>
      </c>
      <c r="N276" t="str">
        <f t="shared" si="11"/>
        <v>706021 Almrausch Gosheim</v>
      </c>
    </row>
    <row r="277" spans="11:14" x14ac:dyDescent="0.25">
      <c r="K277" t="str">
        <f t="shared" si="10"/>
        <v>706</v>
      </c>
      <c r="L277">
        <v>706022</v>
      </c>
      <c r="M277" t="s">
        <v>317</v>
      </c>
      <c r="N277" t="str">
        <f t="shared" si="11"/>
        <v>706022 Stern Graisbach</v>
      </c>
    </row>
    <row r="278" spans="11:14" x14ac:dyDescent="0.25">
      <c r="K278" t="str">
        <f t="shared" si="10"/>
        <v>706</v>
      </c>
      <c r="L278">
        <v>706023</v>
      </c>
      <c r="M278" t="s">
        <v>318</v>
      </c>
      <c r="N278" t="str">
        <f t="shared" si="11"/>
        <v>706023 St. Seb. Gundelsheim</v>
      </c>
    </row>
    <row r="279" spans="11:14" x14ac:dyDescent="0.25">
      <c r="K279" t="str">
        <f t="shared" si="10"/>
        <v>706</v>
      </c>
      <c r="L279">
        <v>706024</v>
      </c>
      <c r="M279" t="s">
        <v>319</v>
      </c>
      <c r="N279" t="str">
        <f t="shared" si="11"/>
        <v>706024 Tell Gunzenheim e.V.</v>
      </c>
    </row>
    <row r="280" spans="11:14" x14ac:dyDescent="0.25">
      <c r="K280" t="str">
        <f t="shared" si="10"/>
        <v>706</v>
      </c>
      <c r="L280">
        <v>706025</v>
      </c>
      <c r="M280" t="s">
        <v>320</v>
      </c>
      <c r="N280" t="str">
        <f t="shared" si="11"/>
        <v>706025 Diana Hamlar</v>
      </c>
    </row>
    <row r="281" spans="11:14" x14ac:dyDescent="0.25">
      <c r="K281" t="str">
        <f t="shared" si="10"/>
        <v>706</v>
      </c>
      <c r="L281">
        <v>706026</v>
      </c>
      <c r="M281" t="s">
        <v>321</v>
      </c>
      <c r="N281" t="str">
        <f t="shared" si="11"/>
        <v>706026 Burgschützen Hoppingen</v>
      </c>
    </row>
    <row r="282" spans="11:14" x14ac:dyDescent="0.25">
      <c r="K282" t="str">
        <f t="shared" si="10"/>
        <v>706</v>
      </c>
      <c r="L282">
        <v>706027</v>
      </c>
      <c r="M282" t="s">
        <v>322</v>
      </c>
      <c r="N282" t="str">
        <f t="shared" si="11"/>
        <v>706027 Edelweiß Huisheim</v>
      </c>
    </row>
    <row r="283" spans="11:14" x14ac:dyDescent="0.25">
      <c r="K283" t="str">
        <f t="shared" si="10"/>
        <v>706</v>
      </c>
      <c r="L283">
        <v>706028</v>
      </c>
      <c r="M283" t="s">
        <v>323</v>
      </c>
      <c r="N283" t="str">
        <f t="shared" si="11"/>
        <v>706028 SV "Immergrün" Itzing</v>
      </c>
    </row>
    <row r="284" spans="11:14" x14ac:dyDescent="0.25">
      <c r="K284" t="str">
        <f t="shared" si="10"/>
        <v>706</v>
      </c>
      <c r="L284">
        <v>706029</v>
      </c>
      <c r="M284" t="s">
        <v>324</v>
      </c>
      <c r="N284" t="str">
        <f t="shared" si="11"/>
        <v>706029 Einigkeit Kaisheim</v>
      </c>
    </row>
    <row r="285" spans="11:14" x14ac:dyDescent="0.25">
      <c r="K285" t="str">
        <f t="shared" si="10"/>
        <v>706</v>
      </c>
      <c r="L285">
        <v>706032</v>
      </c>
      <c r="M285" t="s">
        <v>325</v>
      </c>
      <c r="N285" t="str">
        <f t="shared" si="11"/>
        <v>706032 Adler Marxheim</v>
      </c>
    </row>
    <row r="286" spans="11:14" x14ac:dyDescent="0.25">
      <c r="K286" t="str">
        <f t="shared" si="10"/>
        <v>706</v>
      </c>
      <c r="L286">
        <v>706033</v>
      </c>
      <c r="M286" t="s">
        <v>326</v>
      </c>
      <c r="N286" t="str">
        <f t="shared" si="11"/>
        <v>706033 "Zur Linde" Mauren e.V.</v>
      </c>
    </row>
    <row r="287" spans="11:14" x14ac:dyDescent="0.25">
      <c r="K287" t="str">
        <f t="shared" si="10"/>
        <v>706</v>
      </c>
      <c r="L287">
        <v>706034</v>
      </c>
      <c r="M287" t="s">
        <v>327</v>
      </c>
      <c r="N287" t="str">
        <f t="shared" si="11"/>
        <v>706034 Gemütlichkeit Mertingen</v>
      </c>
    </row>
    <row r="288" spans="11:14" x14ac:dyDescent="0.25">
      <c r="K288" t="str">
        <f t="shared" si="10"/>
        <v>706</v>
      </c>
      <c r="L288">
        <v>706035</v>
      </c>
      <c r="M288" t="s">
        <v>328</v>
      </c>
      <c r="N288" t="str">
        <f t="shared" si="11"/>
        <v>706035 Edelweiß Möhren</v>
      </c>
    </row>
    <row r="289" spans="11:14" x14ac:dyDescent="0.25">
      <c r="K289" t="str">
        <f t="shared" si="10"/>
        <v>706</v>
      </c>
      <c r="L289">
        <v>706036</v>
      </c>
      <c r="M289" t="s">
        <v>329</v>
      </c>
      <c r="N289" t="str">
        <f t="shared" si="11"/>
        <v>706036 SG 1858 Monheim e.V.</v>
      </c>
    </row>
    <row r="290" spans="11:14" x14ac:dyDescent="0.25">
      <c r="K290" t="str">
        <f t="shared" si="10"/>
        <v>706</v>
      </c>
      <c r="L290">
        <v>706037</v>
      </c>
      <c r="M290" t="s">
        <v>330</v>
      </c>
      <c r="N290" t="str">
        <f t="shared" si="11"/>
        <v>706037 Edelweiß Mündling e.V.</v>
      </c>
    </row>
    <row r="291" spans="11:14" x14ac:dyDescent="0.25">
      <c r="K291" t="str">
        <f t="shared" si="10"/>
        <v>706</v>
      </c>
      <c r="L291">
        <v>706038</v>
      </c>
      <c r="M291" t="s">
        <v>331</v>
      </c>
      <c r="N291" t="str">
        <f t="shared" si="11"/>
        <v>706038 FC Mertingen Abt. Bogen</v>
      </c>
    </row>
    <row r="292" spans="11:14" x14ac:dyDescent="0.25">
      <c r="K292" t="str">
        <f t="shared" si="10"/>
        <v>706</v>
      </c>
      <c r="L292">
        <v>706039</v>
      </c>
      <c r="M292" t="s">
        <v>332</v>
      </c>
      <c r="N292" t="str">
        <f t="shared" si="11"/>
        <v>706039 Buren Nordendorf</v>
      </c>
    </row>
    <row r="293" spans="11:14" x14ac:dyDescent="0.25">
      <c r="K293" t="str">
        <f t="shared" si="10"/>
        <v>706</v>
      </c>
      <c r="L293">
        <v>706040</v>
      </c>
      <c r="M293" t="s">
        <v>333</v>
      </c>
      <c r="N293" t="str">
        <f t="shared" si="11"/>
        <v>706040 Gemütlichkeit Nordheim</v>
      </c>
    </row>
    <row r="294" spans="11:14" x14ac:dyDescent="0.25">
      <c r="K294" t="str">
        <f t="shared" si="10"/>
        <v>706</v>
      </c>
      <c r="L294">
        <v>706041</v>
      </c>
      <c r="M294" t="s">
        <v>334</v>
      </c>
      <c r="N294" t="str">
        <f t="shared" si="11"/>
        <v>706041 Altschützen Oberndorf</v>
      </c>
    </row>
    <row r="295" spans="11:14" x14ac:dyDescent="0.25">
      <c r="K295" t="str">
        <f t="shared" si="10"/>
        <v>706</v>
      </c>
      <c r="L295">
        <v>706042</v>
      </c>
      <c r="M295" t="s">
        <v>335</v>
      </c>
      <c r="N295" t="str">
        <f t="shared" si="11"/>
        <v>706042 St. Hubertus Otting</v>
      </c>
    </row>
    <row r="296" spans="11:14" x14ac:dyDescent="0.25">
      <c r="K296" t="str">
        <f t="shared" si="10"/>
        <v>706</v>
      </c>
      <c r="L296">
        <v>706043</v>
      </c>
      <c r="M296" t="s">
        <v>336</v>
      </c>
      <c r="N296" t="str">
        <f t="shared" si="11"/>
        <v>706043 SG Hubertus Riedlingen e.V.</v>
      </c>
    </row>
    <row r="297" spans="11:14" x14ac:dyDescent="0.25">
      <c r="K297" t="str">
        <f t="shared" si="10"/>
        <v>706</v>
      </c>
      <c r="L297">
        <v>706044</v>
      </c>
      <c r="M297" t="s">
        <v>337</v>
      </c>
      <c r="N297" t="str">
        <f t="shared" si="11"/>
        <v>706044 Altschützen Rögling</v>
      </c>
    </row>
    <row r="298" spans="11:14" x14ac:dyDescent="0.25">
      <c r="K298" t="str">
        <f t="shared" si="10"/>
        <v>706</v>
      </c>
      <c r="L298">
        <v>706046</v>
      </c>
      <c r="M298" t="s">
        <v>338</v>
      </c>
      <c r="N298" t="str">
        <f t="shared" si="11"/>
        <v>706046 Alpenrose Ronheim e.V.</v>
      </c>
    </row>
    <row r="299" spans="11:14" x14ac:dyDescent="0.25">
      <c r="K299" t="str">
        <f t="shared" si="10"/>
        <v>706</v>
      </c>
      <c r="L299">
        <v>706047</v>
      </c>
      <c r="M299" t="s">
        <v>339</v>
      </c>
      <c r="N299" t="str">
        <f t="shared" si="11"/>
        <v>706047 St. Seb. Sulzdorf e.V.</v>
      </c>
    </row>
    <row r="300" spans="11:14" x14ac:dyDescent="0.25">
      <c r="K300" t="str">
        <f t="shared" si="10"/>
        <v>706</v>
      </c>
      <c r="L300">
        <v>706049</v>
      </c>
      <c r="M300" t="s">
        <v>340</v>
      </c>
      <c r="N300" t="str">
        <f t="shared" si="11"/>
        <v>706049 Hubertus Schweinspoint</v>
      </c>
    </row>
    <row r="301" spans="11:14" x14ac:dyDescent="0.25">
      <c r="K301" t="str">
        <f t="shared" si="10"/>
        <v>706</v>
      </c>
      <c r="L301">
        <v>706050</v>
      </c>
      <c r="M301" t="s">
        <v>341</v>
      </c>
      <c r="N301" t="str">
        <f t="shared" si="11"/>
        <v>706050 Hubertus Tagmersheim e.V.</v>
      </c>
    </row>
    <row r="302" spans="11:14" x14ac:dyDescent="0.25">
      <c r="K302" t="str">
        <f t="shared" si="10"/>
        <v>706</v>
      </c>
      <c r="L302">
        <v>706051</v>
      </c>
      <c r="M302" t="s">
        <v>342</v>
      </c>
      <c r="N302" t="str">
        <f t="shared" si="11"/>
        <v>706051 Hubertus Tapfheim e.V.</v>
      </c>
    </row>
    <row r="303" spans="11:14" x14ac:dyDescent="0.25">
      <c r="K303" t="str">
        <f t="shared" si="10"/>
        <v>706</v>
      </c>
      <c r="L303">
        <v>706052</v>
      </c>
      <c r="M303" t="s">
        <v>343</v>
      </c>
      <c r="N303" t="str">
        <f t="shared" si="11"/>
        <v>706052 Bogenschützen Tapfheim e.V.</v>
      </c>
    </row>
    <row r="304" spans="11:14" x14ac:dyDescent="0.25">
      <c r="K304" t="str">
        <f t="shared" si="10"/>
        <v>706</v>
      </c>
      <c r="L304">
        <v>706053</v>
      </c>
      <c r="M304" t="s">
        <v>344</v>
      </c>
      <c r="N304" t="str">
        <f t="shared" si="11"/>
        <v>706053 VSG 1849 Wemding e.V.</v>
      </c>
    </row>
    <row r="305" spans="11:14" x14ac:dyDescent="0.25">
      <c r="K305" t="str">
        <f t="shared" si="10"/>
        <v>706</v>
      </c>
      <c r="L305">
        <v>706054</v>
      </c>
      <c r="M305" t="s">
        <v>345</v>
      </c>
      <c r="N305" t="str">
        <f t="shared" si="11"/>
        <v>706054 Adler Wörnitzstein</v>
      </c>
    </row>
    <row r="306" spans="11:14" x14ac:dyDescent="0.25">
      <c r="K306" t="str">
        <f t="shared" si="10"/>
        <v>706</v>
      </c>
      <c r="L306">
        <v>706055</v>
      </c>
      <c r="M306" t="s">
        <v>346</v>
      </c>
      <c r="N306" t="str">
        <f t="shared" si="11"/>
        <v>706055 St. Martin Wolferstadt</v>
      </c>
    </row>
    <row r="307" spans="11:14" x14ac:dyDescent="0.25">
      <c r="K307" t="str">
        <f t="shared" si="10"/>
        <v>706</v>
      </c>
      <c r="L307">
        <v>706056</v>
      </c>
      <c r="M307" t="s">
        <v>347</v>
      </c>
      <c r="N307" t="str">
        <f t="shared" si="11"/>
        <v>706056 Sport-SV Kölburg</v>
      </c>
    </row>
    <row r="308" spans="11:14" x14ac:dyDescent="0.25">
      <c r="K308" t="str">
        <f t="shared" si="10"/>
        <v>706</v>
      </c>
      <c r="L308">
        <v>706057</v>
      </c>
      <c r="M308" t="s">
        <v>348</v>
      </c>
      <c r="N308" t="str">
        <f t="shared" si="11"/>
        <v>706057 Kgl.priv.SG Harburg</v>
      </c>
    </row>
    <row r="309" spans="11:14" x14ac:dyDescent="0.25">
      <c r="K309" t="str">
        <f t="shared" si="10"/>
        <v>706</v>
      </c>
      <c r="L309">
        <v>706058</v>
      </c>
      <c r="M309" t="s">
        <v>349</v>
      </c>
      <c r="N309" t="str">
        <f t="shared" si="11"/>
        <v>706058 Kgl.priv.SG Rain 1610</v>
      </c>
    </row>
    <row r="310" spans="11:14" x14ac:dyDescent="0.25">
      <c r="K310" t="str">
        <f t="shared" si="10"/>
        <v>706</v>
      </c>
      <c r="L310">
        <v>706059</v>
      </c>
      <c r="M310" t="s">
        <v>350</v>
      </c>
      <c r="N310" t="str">
        <f t="shared" si="11"/>
        <v>706059 Hubertus Zirgesheim</v>
      </c>
    </row>
    <row r="311" spans="11:14" x14ac:dyDescent="0.25">
      <c r="K311" t="str">
        <f t="shared" si="10"/>
        <v>706</v>
      </c>
      <c r="L311">
        <v>706060</v>
      </c>
      <c r="M311" t="s">
        <v>351</v>
      </c>
      <c r="N311" t="str">
        <f t="shared" si="11"/>
        <v>706060 Frohsinn Auchsesheim</v>
      </c>
    </row>
    <row r="312" spans="11:14" x14ac:dyDescent="0.25">
      <c r="K312" t="str">
        <f t="shared" si="10"/>
        <v>706</v>
      </c>
      <c r="L312">
        <v>706061</v>
      </c>
      <c r="M312" t="s">
        <v>352</v>
      </c>
      <c r="N312" t="str">
        <f t="shared" si="11"/>
        <v>706061 Usseltal Daiting</v>
      </c>
    </row>
    <row r="313" spans="11:14" x14ac:dyDescent="0.25">
      <c r="K313" t="str">
        <f t="shared" si="10"/>
        <v>706</v>
      </c>
      <c r="L313">
        <v>706062</v>
      </c>
      <c r="M313" t="s">
        <v>353</v>
      </c>
      <c r="N313" t="str">
        <f t="shared" si="11"/>
        <v>706062 Eichenlaub Oppertshofen</v>
      </c>
    </row>
    <row r="314" spans="11:14" x14ac:dyDescent="0.25">
      <c r="K314" t="str">
        <f t="shared" si="10"/>
        <v>706</v>
      </c>
      <c r="L314">
        <v>706063</v>
      </c>
      <c r="M314" t="s">
        <v>354</v>
      </c>
      <c r="N314" t="str">
        <f t="shared" si="11"/>
        <v>706063 Trowin Druisheim</v>
      </c>
    </row>
    <row r="315" spans="11:14" x14ac:dyDescent="0.25">
      <c r="K315" t="str">
        <f t="shared" si="10"/>
        <v>706</v>
      </c>
      <c r="L315">
        <v>706064</v>
      </c>
      <c r="M315" t="s">
        <v>355</v>
      </c>
      <c r="N315" t="str">
        <f t="shared" si="11"/>
        <v>706064 Sportsch. Bergstetten e.V.</v>
      </c>
    </row>
    <row r="316" spans="11:14" x14ac:dyDescent="0.25">
      <c r="K316" t="str">
        <f t="shared" si="10"/>
        <v>706</v>
      </c>
      <c r="L316">
        <v>706065</v>
      </c>
      <c r="M316" t="s">
        <v>356</v>
      </c>
      <c r="N316" t="str">
        <f t="shared" si="11"/>
        <v>706065 Adler Buchdorf-Baierf.</v>
      </c>
    </row>
    <row r="317" spans="11:14" x14ac:dyDescent="0.25">
      <c r="K317" t="str">
        <f t="shared" si="10"/>
        <v>706</v>
      </c>
      <c r="L317">
        <v>706067</v>
      </c>
      <c r="M317" t="s">
        <v>357</v>
      </c>
      <c r="N317" t="str">
        <f t="shared" si="11"/>
        <v>706067 St. Sebastian Flotzheim</v>
      </c>
    </row>
    <row r="318" spans="11:14" x14ac:dyDescent="0.25">
      <c r="K318" t="str">
        <f t="shared" si="10"/>
        <v>706</v>
      </c>
      <c r="L318">
        <v>706069</v>
      </c>
      <c r="M318" t="s">
        <v>358</v>
      </c>
      <c r="N318" t="str">
        <f t="shared" si="11"/>
        <v>706069 Winterlust Niederschönenfeld</v>
      </c>
    </row>
    <row r="319" spans="11:14" x14ac:dyDescent="0.25">
      <c r="K319" t="str">
        <f t="shared" si="10"/>
        <v>707</v>
      </c>
      <c r="L319">
        <v>707001</v>
      </c>
      <c r="M319" t="s">
        <v>359</v>
      </c>
      <c r="N319" t="str">
        <f t="shared" si="11"/>
        <v>707001 "Eintracht" Autenried</v>
      </c>
    </row>
    <row r="320" spans="11:14" x14ac:dyDescent="0.25">
      <c r="K320" t="str">
        <f t="shared" si="10"/>
        <v>707</v>
      </c>
      <c r="L320">
        <v>707002</v>
      </c>
      <c r="M320" t="s">
        <v>360</v>
      </c>
      <c r="N320" t="str">
        <f t="shared" si="11"/>
        <v>707002 "Gut Glück" Bubesheim e.V.</v>
      </c>
    </row>
    <row r="321" spans="11:14" x14ac:dyDescent="0.25">
      <c r="K321" t="str">
        <f t="shared" si="10"/>
        <v>707</v>
      </c>
      <c r="L321">
        <v>707003</v>
      </c>
      <c r="M321" t="s">
        <v>361</v>
      </c>
      <c r="N321" t="str">
        <f t="shared" si="11"/>
        <v>707003 SV "Edelweiß" Bühl e.V.</v>
      </c>
    </row>
    <row r="322" spans="11:14" x14ac:dyDescent="0.25">
      <c r="K322" t="str">
        <f t="shared" ref="K322:K385" si="12">LEFT(L322,3)</f>
        <v>707</v>
      </c>
      <c r="L322">
        <v>707004</v>
      </c>
      <c r="M322" t="s">
        <v>362</v>
      </c>
      <c r="N322" t="str">
        <f t="shared" ref="N322:N385" si="13">L322&amp;" "&amp;M322</f>
        <v>707004 SV Deffingen</v>
      </c>
    </row>
    <row r="323" spans="11:14" x14ac:dyDescent="0.25">
      <c r="K323" t="str">
        <f t="shared" si="12"/>
        <v>707</v>
      </c>
      <c r="L323">
        <v>707005</v>
      </c>
      <c r="M323" t="s">
        <v>363</v>
      </c>
      <c r="N323" t="str">
        <f t="shared" si="13"/>
        <v>707005 "Gut Glück" Denzingen</v>
      </c>
    </row>
    <row r="324" spans="11:14" x14ac:dyDescent="0.25">
      <c r="K324" t="str">
        <f t="shared" si="12"/>
        <v>707</v>
      </c>
      <c r="L324">
        <v>707006</v>
      </c>
      <c r="M324" t="s">
        <v>364</v>
      </c>
      <c r="N324" t="str">
        <f t="shared" si="13"/>
        <v>707006 "Tell" Deubach</v>
      </c>
    </row>
    <row r="325" spans="11:14" x14ac:dyDescent="0.25">
      <c r="K325" t="str">
        <f t="shared" si="12"/>
        <v>707</v>
      </c>
      <c r="L325">
        <v>707007</v>
      </c>
      <c r="M325" t="s">
        <v>365</v>
      </c>
      <c r="N325" t="str">
        <f t="shared" si="13"/>
        <v>707007 "Hubertus" Ebersbach</v>
      </c>
    </row>
    <row r="326" spans="11:14" x14ac:dyDescent="0.25">
      <c r="K326" t="str">
        <f t="shared" si="12"/>
        <v>707</v>
      </c>
      <c r="L326">
        <v>707008</v>
      </c>
      <c r="M326" t="s">
        <v>366</v>
      </c>
      <c r="N326" t="str">
        <f t="shared" si="13"/>
        <v>707008 "Bayerland" Ettenbeuren</v>
      </c>
    </row>
    <row r="327" spans="11:14" x14ac:dyDescent="0.25">
      <c r="K327" t="str">
        <f t="shared" si="12"/>
        <v>707</v>
      </c>
      <c r="L327">
        <v>707009</v>
      </c>
      <c r="M327" t="s">
        <v>367</v>
      </c>
      <c r="N327" t="str">
        <f t="shared" si="13"/>
        <v>707009 "Frohsinn" Großkötz</v>
      </c>
    </row>
    <row r="328" spans="11:14" x14ac:dyDescent="0.25">
      <c r="K328" t="str">
        <f t="shared" si="12"/>
        <v>707</v>
      </c>
      <c r="L328">
        <v>707010</v>
      </c>
      <c r="M328" t="s">
        <v>368</v>
      </c>
      <c r="N328" t="str">
        <f t="shared" si="13"/>
        <v>707010 Kaiserl. Kgl. priv. SG Günzburg</v>
      </c>
    </row>
    <row r="329" spans="11:14" x14ac:dyDescent="0.25">
      <c r="K329" t="str">
        <f t="shared" si="12"/>
        <v>707</v>
      </c>
      <c r="L329">
        <v>707011</v>
      </c>
      <c r="M329" t="s">
        <v>369</v>
      </c>
      <c r="N329" t="str">
        <f t="shared" si="13"/>
        <v>707011 Alpenrose Gundremmingen</v>
      </c>
    </row>
    <row r="330" spans="11:14" x14ac:dyDescent="0.25">
      <c r="K330" t="str">
        <f t="shared" si="12"/>
        <v>707</v>
      </c>
      <c r="L330">
        <v>707012</v>
      </c>
      <c r="M330" t="s">
        <v>370</v>
      </c>
      <c r="N330" t="str">
        <f t="shared" si="13"/>
        <v>707012 "Edelweiß" Harthausen</v>
      </c>
    </row>
    <row r="331" spans="11:14" x14ac:dyDescent="0.25">
      <c r="K331" t="str">
        <f t="shared" si="12"/>
        <v>707</v>
      </c>
      <c r="L331">
        <v>707013</v>
      </c>
      <c r="M331" t="s">
        <v>371</v>
      </c>
      <c r="N331" t="str">
        <f t="shared" si="13"/>
        <v>707013 "Fortuna" Hochwang</v>
      </c>
    </row>
    <row r="332" spans="11:14" x14ac:dyDescent="0.25">
      <c r="K332" t="str">
        <f t="shared" si="12"/>
        <v>707</v>
      </c>
      <c r="L332">
        <v>707014</v>
      </c>
      <c r="M332" t="s">
        <v>372</v>
      </c>
      <c r="N332" t="str">
        <f t="shared" si="13"/>
        <v>707014 "Vereinigte SG" Ichenhausen</v>
      </c>
    </row>
    <row r="333" spans="11:14" x14ac:dyDescent="0.25">
      <c r="K333" t="str">
        <f t="shared" si="12"/>
        <v>707</v>
      </c>
      <c r="L333">
        <v>707017</v>
      </c>
      <c r="M333" t="s">
        <v>373</v>
      </c>
      <c r="N333" t="str">
        <f t="shared" si="13"/>
        <v>707017 "Gut Ziel" Kissendorf</v>
      </c>
    </row>
    <row r="334" spans="11:14" x14ac:dyDescent="0.25">
      <c r="K334" t="str">
        <f t="shared" si="12"/>
        <v>707</v>
      </c>
      <c r="L334">
        <v>707019</v>
      </c>
      <c r="M334" t="s">
        <v>374</v>
      </c>
      <c r="N334" t="str">
        <f t="shared" si="13"/>
        <v>707019 SV Eintracht Leinheim</v>
      </c>
    </row>
    <row r="335" spans="11:14" x14ac:dyDescent="0.25">
      <c r="K335" t="str">
        <f t="shared" si="12"/>
        <v>707</v>
      </c>
      <c r="L335">
        <v>707020</v>
      </c>
      <c r="M335" t="s">
        <v>375</v>
      </c>
      <c r="N335" t="str">
        <f t="shared" si="13"/>
        <v>707020 SSV Güssen Leipheim</v>
      </c>
    </row>
    <row r="336" spans="11:14" x14ac:dyDescent="0.25">
      <c r="K336" t="str">
        <f t="shared" si="12"/>
        <v>707</v>
      </c>
      <c r="L336">
        <v>707021</v>
      </c>
      <c r="M336" t="s">
        <v>376</v>
      </c>
      <c r="N336" t="str">
        <f t="shared" si="13"/>
        <v>707021 SV 1911 Nornheim</v>
      </c>
    </row>
    <row r="337" spans="11:14" x14ac:dyDescent="0.25">
      <c r="K337" t="str">
        <f t="shared" si="12"/>
        <v>707</v>
      </c>
      <c r="L337">
        <v>707022</v>
      </c>
      <c r="M337" t="s">
        <v>377</v>
      </c>
      <c r="N337" t="str">
        <f t="shared" si="13"/>
        <v>707022 Bürgerl. SG Offingen</v>
      </c>
    </row>
    <row r="338" spans="11:14" x14ac:dyDescent="0.25">
      <c r="K338" t="str">
        <f t="shared" si="12"/>
        <v>707</v>
      </c>
      <c r="L338">
        <v>707023</v>
      </c>
      <c r="M338" t="s">
        <v>378</v>
      </c>
      <c r="N338" t="str">
        <f t="shared" si="13"/>
        <v>707023 Frohsinn Oxenbronn</v>
      </c>
    </row>
    <row r="339" spans="11:14" x14ac:dyDescent="0.25">
      <c r="K339" t="str">
        <f t="shared" si="12"/>
        <v>707</v>
      </c>
      <c r="L339">
        <v>707024</v>
      </c>
      <c r="M339" t="s">
        <v>379</v>
      </c>
      <c r="N339" t="str">
        <f t="shared" si="13"/>
        <v>707024 SV 1910 Reisensburg</v>
      </c>
    </row>
    <row r="340" spans="11:14" x14ac:dyDescent="0.25">
      <c r="K340" t="str">
        <f t="shared" si="12"/>
        <v>707</v>
      </c>
      <c r="L340">
        <v>707025</v>
      </c>
      <c r="M340" t="s">
        <v>380</v>
      </c>
      <c r="N340" t="str">
        <f t="shared" si="13"/>
        <v>707025 Frisch-Auf Rettenbach</v>
      </c>
    </row>
    <row r="341" spans="11:14" x14ac:dyDescent="0.25">
      <c r="K341" t="str">
        <f t="shared" si="12"/>
        <v>707</v>
      </c>
      <c r="L341">
        <v>707026</v>
      </c>
      <c r="M341" t="s">
        <v>381</v>
      </c>
      <c r="N341" t="str">
        <f t="shared" si="13"/>
        <v>707026 Gemütlichkeit Rieden-Kötz</v>
      </c>
    </row>
    <row r="342" spans="11:14" x14ac:dyDescent="0.25">
      <c r="K342" t="str">
        <f t="shared" si="12"/>
        <v>707</v>
      </c>
      <c r="L342">
        <v>707027</v>
      </c>
      <c r="M342" t="s">
        <v>382</v>
      </c>
      <c r="N342" t="str">
        <f t="shared" si="13"/>
        <v>707027 SSV Moosdeifl Riedheim</v>
      </c>
    </row>
    <row r="343" spans="11:14" x14ac:dyDescent="0.25">
      <c r="K343" t="str">
        <f t="shared" si="12"/>
        <v>707</v>
      </c>
      <c r="L343">
        <v>707030</v>
      </c>
      <c r="M343" t="s">
        <v>383</v>
      </c>
      <c r="N343" t="str">
        <f t="shared" si="13"/>
        <v>707030 SV Wasserburg 1929 e.V.</v>
      </c>
    </row>
    <row r="344" spans="11:14" x14ac:dyDescent="0.25">
      <c r="K344" t="str">
        <f t="shared" si="12"/>
        <v>707</v>
      </c>
      <c r="L344">
        <v>707031</v>
      </c>
      <c r="M344" t="s">
        <v>384</v>
      </c>
      <c r="N344" t="str">
        <f t="shared" si="13"/>
        <v>707031 1. GSG Schwaben 1975 e.V.</v>
      </c>
    </row>
    <row r="345" spans="11:14" x14ac:dyDescent="0.25">
      <c r="K345" t="str">
        <f t="shared" si="12"/>
        <v>707</v>
      </c>
      <c r="L345">
        <v>707033</v>
      </c>
      <c r="M345" t="s">
        <v>385</v>
      </c>
      <c r="N345" t="str">
        <f t="shared" si="13"/>
        <v>707033 Bibertaler Bogenschützen e.V.</v>
      </c>
    </row>
    <row r="346" spans="11:14" x14ac:dyDescent="0.25">
      <c r="K346" t="str">
        <f t="shared" si="12"/>
        <v>707</v>
      </c>
      <c r="L346">
        <v>707034</v>
      </c>
      <c r="M346" t="s">
        <v>386</v>
      </c>
      <c r="N346" t="str">
        <f t="shared" si="13"/>
        <v>707034 "Kaderlöwen" Gau Günzburg-Land</v>
      </c>
    </row>
    <row r="347" spans="11:14" x14ac:dyDescent="0.25">
      <c r="K347" t="str">
        <f t="shared" si="12"/>
        <v>709</v>
      </c>
      <c r="L347">
        <v>709001</v>
      </c>
      <c r="M347" t="s">
        <v>387</v>
      </c>
      <c r="N347" t="str">
        <f t="shared" si="13"/>
        <v>709001 SV 1905 Altenstadt e. V.</v>
      </c>
    </row>
    <row r="348" spans="11:14" x14ac:dyDescent="0.25">
      <c r="K348" t="str">
        <f t="shared" si="12"/>
        <v>709</v>
      </c>
      <c r="L348">
        <v>709002</v>
      </c>
      <c r="M348" t="s">
        <v>388</v>
      </c>
      <c r="N348" t="str">
        <f t="shared" si="13"/>
        <v>709002 SV Au e.V 1895</v>
      </c>
    </row>
    <row r="349" spans="11:14" x14ac:dyDescent="0.25">
      <c r="K349" t="str">
        <f t="shared" si="12"/>
        <v>709</v>
      </c>
      <c r="L349">
        <v>709003</v>
      </c>
      <c r="M349" t="s">
        <v>389</v>
      </c>
      <c r="N349" t="str">
        <f t="shared" si="13"/>
        <v>709003 "Pfeil" Bellenberg</v>
      </c>
    </row>
    <row r="350" spans="11:14" x14ac:dyDescent="0.25">
      <c r="K350" t="str">
        <f t="shared" si="12"/>
        <v>709</v>
      </c>
      <c r="L350">
        <v>709004</v>
      </c>
      <c r="M350" t="s">
        <v>390</v>
      </c>
      <c r="N350" t="str">
        <f t="shared" si="13"/>
        <v>709004 SV Betlinshausen e.V.</v>
      </c>
    </row>
    <row r="351" spans="11:14" x14ac:dyDescent="0.25">
      <c r="K351" t="str">
        <f t="shared" si="12"/>
        <v>709</v>
      </c>
      <c r="L351">
        <v>709005</v>
      </c>
      <c r="M351" t="s">
        <v>391</v>
      </c>
      <c r="N351" t="str">
        <f t="shared" si="13"/>
        <v>709005 SC Vöhringen</v>
      </c>
    </row>
    <row r="352" spans="11:14" x14ac:dyDescent="0.25">
      <c r="K352" t="str">
        <f t="shared" si="12"/>
        <v>709</v>
      </c>
      <c r="L352">
        <v>709006</v>
      </c>
      <c r="M352" t="s">
        <v>392</v>
      </c>
      <c r="N352" t="str">
        <f t="shared" si="13"/>
        <v>709006 Hubertus Burgrieden</v>
      </c>
    </row>
    <row r="353" spans="11:14" x14ac:dyDescent="0.25">
      <c r="K353" t="str">
        <f t="shared" si="12"/>
        <v>709</v>
      </c>
      <c r="L353">
        <v>709007</v>
      </c>
      <c r="M353" t="s">
        <v>393</v>
      </c>
      <c r="N353" t="str">
        <f t="shared" si="13"/>
        <v>709007 SV Hubertus Illerrieden</v>
      </c>
    </row>
    <row r="354" spans="11:14" x14ac:dyDescent="0.25">
      <c r="K354" t="str">
        <f t="shared" si="12"/>
        <v>709</v>
      </c>
      <c r="L354">
        <v>709008</v>
      </c>
      <c r="M354" t="s">
        <v>394</v>
      </c>
      <c r="N354" t="str">
        <f t="shared" si="13"/>
        <v>709008 Kgl.Priv.SG.Illertissen</v>
      </c>
    </row>
    <row r="355" spans="11:14" x14ac:dyDescent="0.25">
      <c r="K355" t="str">
        <f t="shared" si="12"/>
        <v>709</v>
      </c>
      <c r="L355">
        <v>709009</v>
      </c>
      <c r="M355" t="s">
        <v>395</v>
      </c>
      <c r="N355" t="str">
        <f t="shared" si="13"/>
        <v>709009 SV Herrenstetten e.V.</v>
      </c>
    </row>
    <row r="356" spans="11:14" x14ac:dyDescent="0.25">
      <c r="K356" t="str">
        <f t="shared" si="12"/>
        <v>709</v>
      </c>
      <c r="L356">
        <v>709010</v>
      </c>
      <c r="M356" t="s">
        <v>396</v>
      </c>
      <c r="N356" t="str">
        <f t="shared" si="13"/>
        <v>709010 SV Hubertus Hörenhausen</v>
      </c>
    </row>
    <row r="357" spans="11:14" x14ac:dyDescent="0.25">
      <c r="K357" t="str">
        <f t="shared" si="12"/>
        <v>709</v>
      </c>
      <c r="L357">
        <v>709011</v>
      </c>
      <c r="M357" t="s">
        <v>397</v>
      </c>
      <c r="N357" t="str">
        <f t="shared" si="13"/>
        <v>709011 ZSSV Illerberg-Thal e.V.</v>
      </c>
    </row>
    <row r="358" spans="11:14" x14ac:dyDescent="0.25">
      <c r="K358" t="str">
        <f t="shared" si="12"/>
        <v>709</v>
      </c>
      <c r="L358">
        <v>709012</v>
      </c>
      <c r="M358" t="s">
        <v>398</v>
      </c>
      <c r="N358" t="str">
        <f t="shared" si="13"/>
        <v>709012 ZSSV Illertissen e.V.</v>
      </c>
    </row>
    <row r="359" spans="11:14" x14ac:dyDescent="0.25">
      <c r="K359" t="str">
        <f t="shared" si="12"/>
        <v>709</v>
      </c>
      <c r="L359">
        <v>709013</v>
      </c>
      <c r="M359" t="s">
        <v>399</v>
      </c>
      <c r="N359" t="str">
        <f t="shared" si="13"/>
        <v>709013 SV Jedesheim 1886 e.V.</v>
      </c>
    </row>
    <row r="360" spans="11:14" x14ac:dyDescent="0.25">
      <c r="K360" t="str">
        <f t="shared" si="12"/>
        <v>709</v>
      </c>
      <c r="L360">
        <v>709015</v>
      </c>
      <c r="M360" t="s">
        <v>400</v>
      </c>
      <c r="N360" t="str">
        <f t="shared" si="13"/>
        <v>709015 Freie Reservisten-Schützeng. Illertissen</v>
      </c>
    </row>
    <row r="361" spans="11:14" x14ac:dyDescent="0.25">
      <c r="K361" t="str">
        <f t="shared" si="12"/>
        <v>709</v>
      </c>
      <c r="L361">
        <v>709017</v>
      </c>
      <c r="M361" t="s">
        <v>401</v>
      </c>
      <c r="N361" t="str">
        <f t="shared" si="13"/>
        <v>709017 SV Diana Regglisweiler</v>
      </c>
    </row>
    <row r="362" spans="11:14" x14ac:dyDescent="0.25">
      <c r="K362" t="str">
        <f t="shared" si="12"/>
        <v>709</v>
      </c>
      <c r="L362">
        <v>709021</v>
      </c>
      <c r="M362" t="s">
        <v>402</v>
      </c>
      <c r="N362" t="str">
        <f t="shared" si="13"/>
        <v>709021 SV Tiefenbach 1898</v>
      </c>
    </row>
    <row r="363" spans="11:14" x14ac:dyDescent="0.25">
      <c r="K363" t="str">
        <f t="shared" si="12"/>
        <v>709</v>
      </c>
      <c r="L363">
        <v>709022</v>
      </c>
      <c r="M363" t="s">
        <v>403</v>
      </c>
      <c r="N363" t="str">
        <f t="shared" si="13"/>
        <v>709022 SchV "Pfeil" Vöhringen</v>
      </c>
    </row>
    <row r="364" spans="11:14" x14ac:dyDescent="0.25">
      <c r="K364" t="str">
        <f t="shared" si="12"/>
        <v>709</v>
      </c>
      <c r="L364">
        <v>709023</v>
      </c>
      <c r="M364" t="s">
        <v>404</v>
      </c>
      <c r="N364" t="str">
        <f t="shared" si="13"/>
        <v>709023 SV Wendelinus Wangen</v>
      </c>
    </row>
    <row r="365" spans="11:14" x14ac:dyDescent="0.25">
      <c r="K365" t="str">
        <f t="shared" si="12"/>
        <v>710</v>
      </c>
      <c r="L365">
        <v>710001</v>
      </c>
      <c r="M365" t="s">
        <v>405</v>
      </c>
      <c r="N365" t="str">
        <f t="shared" si="13"/>
        <v>710001 Edelweiß Altdorf</v>
      </c>
    </row>
    <row r="366" spans="11:14" x14ac:dyDescent="0.25">
      <c r="K366" t="str">
        <f t="shared" si="12"/>
        <v>710</v>
      </c>
      <c r="L366">
        <v>710002</v>
      </c>
      <c r="M366" t="s">
        <v>406</v>
      </c>
      <c r="N366" t="str">
        <f t="shared" si="13"/>
        <v>710002 Adlerschützen Apfeltrang</v>
      </c>
    </row>
    <row r="367" spans="11:14" x14ac:dyDescent="0.25">
      <c r="K367" t="str">
        <f t="shared" si="12"/>
        <v>710</v>
      </c>
      <c r="L367">
        <v>710003</v>
      </c>
      <c r="M367" t="s">
        <v>407</v>
      </c>
      <c r="N367" t="str">
        <f t="shared" si="13"/>
        <v>710003 FSG Römerturm Aufkirch</v>
      </c>
    </row>
    <row r="368" spans="11:14" x14ac:dyDescent="0.25">
      <c r="K368" t="str">
        <f t="shared" si="12"/>
        <v>710</v>
      </c>
      <c r="L368">
        <v>710004</v>
      </c>
      <c r="M368" t="s">
        <v>408</v>
      </c>
      <c r="N368" t="str">
        <f t="shared" si="13"/>
        <v>710004 Edelweiß e.V. Baisweil</v>
      </c>
    </row>
    <row r="369" spans="11:14" x14ac:dyDescent="0.25">
      <c r="K369" t="str">
        <f t="shared" si="12"/>
        <v>710</v>
      </c>
      <c r="L369">
        <v>710005</v>
      </c>
      <c r="M369" t="s">
        <v>409</v>
      </c>
      <c r="N369" t="str">
        <f t="shared" si="13"/>
        <v>710005 Sportschützen Kaufbeuren-Marktoberdorf</v>
      </c>
    </row>
    <row r="370" spans="11:14" x14ac:dyDescent="0.25">
      <c r="K370" t="str">
        <f t="shared" si="12"/>
        <v>710</v>
      </c>
      <c r="L370">
        <v>710006</v>
      </c>
      <c r="M370" t="s">
        <v>410</v>
      </c>
      <c r="N370" t="str">
        <f t="shared" si="13"/>
        <v>710006 SSV Adler Beckstetten</v>
      </c>
    </row>
    <row r="371" spans="11:14" x14ac:dyDescent="0.25">
      <c r="K371" t="str">
        <f t="shared" si="12"/>
        <v>710</v>
      </c>
      <c r="L371">
        <v>710007</v>
      </c>
      <c r="M371" t="s">
        <v>411</v>
      </c>
      <c r="N371" t="str">
        <f t="shared" si="13"/>
        <v>710007 Alpenblick Bernbach</v>
      </c>
    </row>
    <row r="372" spans="11:14" x14ac:dyDescent="0.25">
      <c r="K372" t="str">
        <f t="shared" si="12"/>
        <v>710</v>
      </c>
      <c r="L372">
        <v>710008</v>
      </c>
      <c r="M372" t="s">
        <v>412</v>
      </c>
      <c r="N372" t="str">
        <f t="shared" si="13"/>
        <v>710008 Schloßbergler Bertoldshofen</v>
      </c>
    </row>
    <row r="373" spans="11:14" x14ac:dyDescent="0.25">
      <c r="K373" t="str">
        <f t="shared" si="12"/>
        <v>710</v>
      </c>
      <c r="L373">
        <v>710009</v>
      </c>
      <c r="M373" t="s">
        <v>413</v>
      </c>
      <c r="N373" t="str">
        <f t="shared" si="13"/>
        <v>710009 Edelweiß Bidingen</v>
      </c>
    </row>
    <row r="374" spans="11:14" x14ac:dyDescent="0.25">
      <c r="K374" t="str">
        <f t="shared" si="12"/>
        <v>710</v>
      </c>
      <c r="L374">
        <v>710010</v>
      </c>
      <c r="M374" t="s">
        <v>414</v>
      </c>
      <c r="N374" t="str">
        <f t="shared" si="13"/>
        <v>710010 ZSG EV Biessenhofen</v>
      </c>
    </row>
    <row r="375" spans="11:14" x14ac:dyDescent="0.25">
      <c r="K375" t="str">
        <f t="shared" si="12"/>
        <v>710</v>
      </c>
      <c r="L375">
        <v>710011</v>
      </c>
      <c r="M375" t="s">
        <v>415</v>
      </c>
      <c r="N375" t="str">
        <f t="shared" si="13"/>
        <v>710011 Schwarzenburg Blöcktach</v>
      </c>
    </row>
    <row r="376" spans="11:14" x14ac:dyDescent="0.25">
      <c r="K376" t="str">
        <f t="shared" si="12"/>
        <v>710</v>
      </c>
      <c r="L376">
        <v>710012</v>
      </c>
      <c r="M376" t="s">
        <v>416</v>
      </c>
      <c r="N376" t="str">
        <f t="shared" si="13"/>
        <v>710012 SV Tell Dösingen</v>
      </c>
    </row>
    <row r="377" spans="11:14" x14ac:dyDescent="0.25">
      <c r="K377" t="str">
        <f t="shared" si="12"/>
        <v>710</v>
      </c>
      <c r="L377">
        <v>710013</v>
      </c>
      <c r="M377" t="s">
        <v>417</v>
      </c>
      <c r="N377" t="str">
        <f t="shared" si="13"/>
        <v>710013 Die Rabensteiner Ebenhofen</v>
      </c>
    </row>
    <row r="378" spans="11:14" x14ac:dyDescent="0.25">
      <c r="K378" t="str">
        <f t="shared" si="12"/>
        <v>710</v>
      </c>
      <c r="L378">
        <v>710014</v>
      </c>
      <c r="M378" t="s">
        <v>418</v>
      </c>
      <c r="N378" t="str">
        <f t="shared" si="13"/>
        <v>710014 Eintracht Ebersbach</v>
      </c>
    </row>
    <row r="379" spans="11:14" x14ac:dyDescent="0.25">
      <c r="K379" t="str">
        <f t="shared" si="12"/>
        <v>710</v>
      </c>
      <c r="L379">
        <v>710015</v>
      </c>
      <c r="M379" t="s">
        <v>419</v>
      </c>
      <c r="N379" t="str">
        <f t="shared" si="13"/>
        <v>710015 NAWE Eggenthal</v>
      </c>
    </row>
    <row r="380" spans="11:14" x14ac:dyDescent="0.25">
      <c r="K380" t="str">
        <f t="shared" si="12"/>
        <v>710</v>
      </c>
      <c r="L380">
        <v>710016</v>
      </c>
      <c r="M380" t="s">
        <v>420</v>
      </c>
      <c r="N380" t="str">
        <f t="shared" si="13"/>
        <v>710016 SV Frankenhofen</v>
      </c>
    </row>
    <row r="381" spans="11:14" x14ac:dyDescent="0.25">
      <c r="K381" t="str">
        <f t="shared" si="12"/>
        <v>710</v>
      </c>
      <c r="L381">
        <v>710017</v>
      </c>
      <c r="M381" t="s">
        <v>421</v>
      </c>
      <c r="N381" t="str">
        <f t="shared" si="13"/>
        <v>710017 SV Edelweiß Frankenried</v>
      </c>
    </row>
    <row r="382" spans="11:14" x14ac:dyDescent="0.25">
      <c r="K382" t="str">
        <f t="shared" si="12"/>
        <v>710</v>
      </c>
      <c r="L382">
        <v>710018</v>
      </c>
      <c r="M382" t="s">
        <v>422</v>
      </c>
      <c r="N382" t="str">
        <f t="shared" si="13"/>
        <v>710018 Diana e. V. Friesenried</v>
      </c>
    </row>
    <row r="383" spans="11:14" x14ac:dyDescent="0.25">
      <c r="K383" t="str">
        <f t="shared" si="12"/>
        <v>710</v>
      </c>
      <c r="L383">
        <v>710019</v>
      </c>
      <c r="M383" t="s">
        <v>423</v>
      </c>
      <c r="N383" t="str">
        <f t="shared" si="13"/>
        <v>710019 Hubertus Görisried</v>
      </c>
    </row>
    <row r="384" spans="11:14" x14ac:dyDescent="0.25">
      <c r="K384" t="str">
        <f t="shared" si="12"/>
        <v>710</v>
      </c>
      <c r="L384">
        <v>710020</v>
      </c>
      <c r="M384" t="s">
        <v>424</v>
      </c>
      <c r="N384" t="str">
        <f t="shared" si="13"/>
        <v>710020 Andreas Hofer Heissen</v>
      </c>
    </row>
    <row r="385" spans="11:14" x14ac:dyDescent="0.25">
      <c r="K385" t="str">
        <f t="shared" si="12"/>
        <v>710</v>
      </c>
      <c r="L385">
        <v>710021</v>
      </c>
      <c r="M385" t="s">
        <v>425</v>
      </c>
      <c r="N385" t="str">
        <f t="shared" si="13"/>
        <v>710021 Prinz-Alfons-Schützen Hirschzell</v>
      </c>
    </row>
    <row r="386" spans="11:14" x14ac:dyDescent="0.25">
      <c r="K386" t="str">
        <f t="shared" ref="K386:K449" si="14">LEFT(L386,3)</f>
        <v>710</v>
      </c>
      <c r="L386">
        <v>710022</v>
      </c>
      <c r="M386" t="s">
        <v>426</v>
      </c>
      <c r="N386" t="str">
        <f t="shared" ref="N386:N449" si="15">L386&amp;" "&amp;M386</f>
        <v>710022 Andre Hofer Holzstetten</v>
      </c>
    </row>
    <row r="387" spans="11:14" x14ac:dyDescent="0.25">
      <c r="K387" t="str">
        <f t="shared" si="14"/>
        <v>710</v>
      </c>
      <c r="L387">
        <v>710023</v>
      </c>
      <c r="M387" t="s">
        <v>427</v>
      </c>
      <c r="N387" t="str">
        <f t="shared" si="15"/>
        <v>710023 Eintracht Huttenwang</v>
      </c>
    </row>
    <row r="388" spans="11:14" x14ac:dyDescent="0.25">
      <c r="K388" t="str">
        <f t="shared" si="14"/>
        <v>710</v>
      </c>
      <c r="L388">
        <v>710024</v>
      </c>
      <c r="M388" t="s">
        <v>428</v>
      </c>
      <c r="N388" t="str">
        <f t="shared" si="15"/>
        <v>710024 OSG EV Kaufbeuren</v>
      </c>
    </row>
    <row r="389" spans="11:14" x14ac:dyDescent="0.25">
      <c r="K389" t="str">
        <f t="shared" si="14"/>
        <v>710</v>
      </c>
      <c r="L389">
        <v>710025</v>
      </c>
      <c r="M389" t="s">
        <v>429</v>
      </c>
      <c r="N389" t="str">
        <f t="shared" si="15"/>
        <v>710025 SG EV Irsee</v>
      </c>
    </row>
    <row r="390" spans="11:14" x14ac:dyDescent="0.25">
      <c r="K390" t="str">
        <f t="shared" si="14"/>
        <v>710</v>
      </c>
      <c r="L390">
        <v>710026</v>
      </c>
      <c r="M390" t="s">
        <v>430</v>
      </c>
      <c r="N390" t="str">
        <f t="shared" si="15"/>
        <v>710026 Altschützen Kaufbeuren</v>
      </c>
    </row>
    <row r="391" spans="11:14" x14ac:dyDescent="0.25">
      <c r="K391" t="str">
        <f t="shared" si="14"/>
        <v>710</v>
      </c>
      <c r="L391">
        <v>710028</v>
      </c>
      <c r="M391" t="s">
        <v>431</v>
      </c>
      <c r="N391" t="str">
        <f t="shared" si="15"/>
        <v>710028 BSC Buronen Kaufbeuren</v>
      </c>
    </row>
    <row r="392" spans="11:14" x14ac:dyDescent="0.25">
      <c r="K392" t="str">
        <f t="shared" si="14"/>
        <v>710</v>
      </c>
      <c r="L392">
        <v>710029</v>
      </c>
      <c r="M392" t="s">
        <v>432</v>
      </c>
      <c r="N392" t="str">
        <f t="shared" si="15"/>
        <v>710029 Kgl.priv.FSG 1447 Kaufbeuren</v>
      </c>
    </row>
    <row r="393" spans="11:14" x14ac:dyDescent="0.25">
      <c r="K393" t="str">
        <f t="shared" si="14"/>
        <v>710</v>
      </c>
      <c r="L393">
        <v>710030</v>
      </c>
      <c r="M393" t="s">
        <v>433</v>
      </c>
      <c r="N393" t="str">
        <f t="shared" si="15"/>
        <v>710030 Andreas Hofer Olympiasch. Kaufbeuren e.V</v>
      </c>
    </row>
    <row r="394" spans="11:14" x14ac:dyDescent="0.25">
      <c r="K394" t="str">
        <f t="shared" si="14"/>
        <v>710</v>
      </c>
      <c r="L394">
        <v>710032</v>
      </c>
      <c r="M394" t="s">
        <v>434</v>
      </c>
      <c r="N394" t="str">
        <f t="shared" si="15"/>
        <v>710032 Armbrust e.V. Lauchdorf</v>
      </c>
    </row>
    <row r="395" spans="11:14" x14ac:dyDescent="0.25">
      <c r="K395" t="str">
        <f t="shared" si="14"/>
        <v>710</v>
      </c>
      <c r="L395">
        <v>710034</v>
      </c>
      <c r="M395" t="s">
        <v>435</v>
      </c>
      <c r="N395" t="str">
        <f t="shared" si="15"/>
        <v>710034 Burgstaller Lengenwang</v>
      </c>
    </row>
    <row r="396" spans="11:14" x14ac:dyDescent="0.25">
      <c r="K396" t="str">
        <f t="shared" si="14"/>
        <v>710</v>
      </c>
      <c r="L396">
        <v>710035</v>
      </c>
      <c r="M396" t="s">
        <v>436</v>
      </c>
      <c r="N396" t="str">
        <f t="shared" si="15"/>
        <v>710035 Magnusschützen Leuterschach</v>
      </c>
    </row>
    <row r="397" spans="11:14" x14ac:dyDescent="0.25">
      <c r="K397" t="str">
        <f t="shared" si="14"/>
        <v>710</v>
      </c>
      <c r="L397">
        <v>710036</v>
      </c>
      <c r="M397" t="s">
        <v>437</v>
      </c>
      <c r="N397" t="str">
        <f t="shared" si="15"/>
        <v>710036 FSG 1550 Marktoberdorf</v>
      </c>
    </row>
    <row r="398" spans="11:14" x14ac:dyDescent="0.25">
      <c r="K398" t="str">
        <f t="shared" si="14"/>
        <v>710</v>
      </c>
      <c r="L398">
        <v>710037</v>
      </c>
      <c r="M398" t="s">
        <v>438</v>
      </c>
      <c r="N398" t="str">
        <f t="shared" si="15"/>
        <v>710037 ZSV Alpenrose Marktoberdorf</v>
      </c>
    </row>
    <row r="399" spans="11:14" x14ac:dyDescent="0.25">
      <c r="K399" t="str">
        <f t="shared" si="14"/>
        <v>710</v>
      </c>
      <c r="L399">
        <v>710038</v>
      </c>
      <c r="M399" t="s">
        <v>439</v>
      </c>
      <c r="N399" t="str">
        <f t="shared" si="15"/>
        <v>710038 Kronprinz Rupprecht Mauerstetten</v>
      </c>
    </row>
    <row r="400" spans="11:14" x14ac:dyDescent="0.25">
      <c r="K400" t="str">
        <f t="shared" si="14"/>
        <v>710</v>
      </c>
      <c r="L400">
        <v>710039</v>
      </c>
      <c r="M400" t="s">
        <v>440</v>
      </c>
      <c r="N400" t="str">
        <f t="shared" si="15"/>
        <v>710039 Burgschützen Kemnat</v>
      </c>
    </row>
    <row r="401" spans="11:14" x14ac:dyDescent="0.25">
      <c r="K401" t="str">
        <f t="shared" si="14"/>
        <v>710</v>
      </c>
      <c r="L401">
        <v>710040</v>
      </c>
      <c r="M401" t="s">
        <v>441</v>
      </c>
      <c r="N401" t="str">
        <f t="shared" si="15"/>
        <v>710040 Blattlschoner Oberbeuren</v>
      </c>
    </row>
    <row r="402" spans="11:14" x14ac:dyDescent="0.25">
      <c r="K402" t="str">
        <f t="shared" si="14"/>
        <v>710</v>
      </c>
      <c r="L402">
        <v>710041</v>
      </c>
      <c r="M402" t="s">
        <v>442</v>
      </c>
      <c r="N402" t="str">
        <f t="shared" si="15"/>
        <v>710041 St.Wendel Germaringen</v>
      </c>
    </row>
    <row r="403" spans="11:14" x14ac:dyDescent="0.25">
      <c r="K403" t="str">
        <f t="shared" si="14"/>
        <v>710</v>
      </c>
      <c r="L403">
        <v>710042</v>
      </c>
      <c r="M403" t="s">
        <v>443</v>
      </c>
      <c r="N403" t="str">
        <f t="shared" si="15"/>
        <v>710042 Adler Oberostendorf</v>
      </c>
    </row>
    <row r="404" spans="11:14" x14ac:dyDescent="0.25">
      <c r="K404" t="str">
        <f t="shared" si="14"/>
        <v>710</v>
      </c>
      <c r="L404">
        <v>710043</v>
      </c>
      <c r="M404" t="s">
        <v>444</v>
      </c>
      <c r="N404" t="str">
        <f t="shared" si="15"/>
        <v>710043 SV Hoimatland Oberthingau</v>
      </c>
    </row>
    <row r="405" spans="11:14" x14ac:dyDescent="0.25">
      <c r="K405" t="str">
        <f t="shared" si="14"/>
        <v>710</v>
      </c>
      <c r="L405">
        <v>710044</v>
      </c>
      <c r="M405" t="s">
        <v>445</v>
      </c>
      <c r="N405" t="str">
        <f t="shared" si="15"/>
        <v>710044 Bayr.Hiasl Osterzell</v>
      </c>
    </row>
    <row r="406" spans="11:14" x14ac:dyDescent="0.25">
      <c r="K406" t="str">
        <f t="shared" si="14"/>
        <v>710</v>
      </c>
      <c r="L406">
        <v>710045</v>
      </c>
      <c r="M406" t="s">
        <v>446</v>
      </c>
      <c r="N406" t="str">
        <f t="shared" si="15"/>
        <v>710045 SG Pforzen</v>
      </c>
    </row>
    <row r="407" spans="11:14" x14ac:dyDescent="0.25">
      <c r="K407" t="str">
        <f t="shared" si="14"/>
        <v>710</v>
      </c>
      <c r="L407">
        <v>710046</v>
      </c>
      <c r="M407" t="s">
        <v>447</v>
      </c>
      <c r="N407" t="str">
        <f t="shared" si="15"/>
        <v>710046 SV Remnatsried</v>
      </c>
    </row>
    <row r="408" spans="11:14" x14ac:dyDescent="0.25">
      <c r="K408" t="str">
        <f t="shared" si="14"/>
        <v>710</v>
      </c>
      <c r="L408">
        <v>710047</v>
      </c>
      <c r="M408" t="s">
        <v>448</v>
      </c>
      <c r="N408" t="str">
        <f t="shared" si="15"/>
        <v>710047 ZSSG Rettenbach</v>
      </c>
    </row>
    <row r="409" spans="11:14" x14ac:dyDescent="0.25">
      <c r="K409" t="str">
        <f t="shared" si="14"/>
        <v>710</v>
      </c>
      <c r="L409">
        <v>710048</v>
      </c>
      <c r="M409" t="s">
        <v>449</v>
      </c>
      <c r="N409" t="str">
        <f t="shared" si="15"/>
        <v>710048 SV Rieden</v>
      </c>
    </row>
    <row r="410" spans="11:14" x14ac:dyDescent="0.25">
      <c r="K410" t="str">
        <f t="shared" si="14"/>
        <v>710</v>
      </c>
      <c r="L410">
        <v>710050</v>
      </c>
      <c r="M410" t="s">
        <v>450</v>
      </c>
      <c r="N410" t="str">
        <f t="shared" si="15"/>
        <v>710050 Schützenges. Rieder</v>
      </c>
    </row>
    <row r="411" spans="11:14" x14ac:dyDescent="0.25">
      <c r="K411" t="str">
        <f t="shared" si="14"/>
        <v>710</v>
      </c>
      <c r="L411">
        <v>710051</v>
      </c>
      <c r="M411" t="s">
        <v>451</v>
      </c>
      <c r="N411" t="str">
        <f t="shared" si="15"/>
        <v>710051 Der Rotensteiner Ruderatshofen</v>
      </c>
    </row>
    <row r="412" spans="11:14" x14ac:dyDescent="0.25">
      <c r="K412" t="str">
        <f t="shared" si="14"/>
        <v>710</v>
      </c>
      <c r="L412">
        <v>710052</v>
      </c>
      <c r="M412" t="s">
        <v>452</v>
      </c>
      <c r="N412" t="str">
        <f t="shared" si="15"/>
        <v>710052 Kleintiroler Standsch. Sulzschneid</v>
      </c>
    </row>
    <row r="413" spans="11:14" x14ac:dyDescent="0.25">
      <c r="K413" t="str">
        <f t="shared" si="14"/>
        <v>710</v>
      </c>
      <c r="L413">
        <v>710053</v>
      </c>
      <c r="M413" t="s">
        <v>453</v>
      </c>
      <c r="N413" t="str">
        <f t="shared" si="15"/>
        <v>710053 Edelweiss Steinbach</v>
      </c>
    </row>
    <row r="414" spans="11:14" x14ac:dyDescent="0.25">
      <c r="K414" t="str">
        <f t="shared" si="14"/>
        <v>710</v>
      </c>
      <c r="L414">
        <v>710054</v>
      </c>
      <c r="M414" t="s">
        <v>454</v>
      </c>
      <c r="N414" t="str">
        <f t="shared" si="15"/>
        <v>710054 SG Stötten</v>
      </c>
    </row>
    <row r="415" spans="11:14" x14ac:dyDescent="0.25">
      <c r="K415" t="str">
        <f t="shared" si="14"/>
        <v>710</v>
      </c>
      <c r="L415">
        <v>710055</v>
      </c>
      <c r="M415" t="s">
        <v>455</v>
      </c>
      <c r="N415" t="str">
        <f t="shared" si="15"/>
        <v>710055 SV Edelweiß Thalhofen</v>
      </c>
    </row>
    <row r="416" spans="11:14" x14ac:dyDescent="0.25">
      <c r="K416" t="str">
        <f t="shared" si="14"/>
        <v>710</v>
      </c>
      <c r="L416">
        <v>710056</v>
      </c>
      <c r="M416" t="s">
        <v>456</v>
      </c>
      <c r="N416" t="str">
        <f t="shared" si="15"/>
        <v>710056 Waldlust Linden-Thalhofen</v>
      </c>
    </row>
    <row r="417" spans="11:14" x14ac:dyDescent="0.25">
      <c r="K417" t="str">
        <f t="shared" si="14"/>
        <v>710</v>
      </c>
      <c r="L417">
        <v>710057</v>
      </c>
      <c r="M417" t="s">
        <v>457</v>
      </c>
      <c r="N417" t="str">
        <f t="shared" si="15"/>
        <v>710057 Edelweißschützen Ummenhofen</v>
      </c>
    </row>
    <row r="418" spans="11:14" x14ac:dyDescent="0.25">
      <c r="K418" t="str">
        <f t="shared" si="14"/>
        <v>710</v>
      </c>
      <c r="L418">
        <v>710058</v>
      </c>
      <c r="M418" t="s">
        <v>458</v>
      </c>
      <c r="N418" t="str">
        <f t="shared" si="15"/>
        <v>710058 St. Georg Untergermaringen</v>
      </c>
    </row>
    <row r="419" spans="11:14" x14ac:dyDescent="0.25">
      <c r="K419" t="str">
        <f t="shared" si="14"/>
        <v>710</v>
      </c>
      <c r="L419">
        <v>710059</v>
      </c>
      <c r="M419" t="s">
        <v>459</v>
      </c>
      <c r="N419" t="str">
        <f t="shared" si="15"/>
        <v>710059 SV EV Wald-Wimberg</v>
      </c>
    </row>
    <row r="420" spans="11:14" x14ac:dyDescent="0.25">
      <c r="K420" t="str">
        <f t="shared" si="14"/>
        <v>710</v>
      </c>
      <c r="L420">
        <v>710060</v>
      </c>
      <c r="M420" t="s">
        <v>460</v>
      </c>
      <c r="N420" t="str">
        <f t="shared" si="15"/>
        <v>710060 Schorenwäldler Westendorf</v>
      </c>
    </row>
    <row r="421" spans="11:14" x14ac:dyDescent="0.25">
      <c r="K421" t="str">
        <f t="shared" si="14"/>
        <v>710</v>
      </c>
      <c r="L421">
        <v>710061</v>
      </c>
      <c r="M421" t="s">
        <v>461</v>
      </c>
      <c r="N421" t="str">
        <f t="shared" si="15"/>
        <v>710061 D'Obermindeltaler Willofs</v>
      </c>
    </row>
    <row r="422" spans="11:14" x14ac:dyDescent="0.25">
      <c r="K422" t="str">
        <f t="shared" si="14"/>
        <v>710</v>
      </c>
      <c r="L422">
        <v>710062</v>
      </c>
      <c r="M422" t="s">
        <v>462</v>
      </c>
      <c r="N422" t="str">
        <f t="shared" si="15"/>
        <v>710062 SV Harmonie Unterthingau</v>
      </c>
    </row>
    <row r="423" spans="11:14" x14ac:dyDescent="0.25">
      <c r="K423" t="str">
        <f t="shared" si="14"/>
        <v>710</v>
      </c>
      <c r="L423">
        <v>710063</v>
      </c>
      <c r="M423" t="s">
        <v>463</v>
      </c>
      <c r="N423" t="str">
        <f t="shared" si="15"/>
        <v>710063 Almarausch Aitrang</v>
      </c>
    </row>
    <row r="424" spans="11:14" x14ac:dyDescent="0.25">
      <c r="K424" t="str">
        <f t="shared" si="14"/>
        <v>710</v>
      </c>
      <c r="L424">
        <v>710064</v>
      </c>
      <c r="M424" t="s">
        <v>464</v>
      </c>
      <c r="N424" t="str">
        <f t="shared" si="15"/>
        <v>710064 Sportschützen Zellerberg</v>
      </c>
    </row>
    <row r="425" spans="11:14" x14ac:dyDescent="0.25">
      <c r="K425" t="str">
        <f t="shared" si="14"/>
        <v>710</v>
      </c>
      <c r="L425">
        <v>710065</v>
      </c>
      <c r="M425" t="s">
        <v>465</v>
      </c>
      <c r="N425" t="str">
        <f t="shared" si="15"/>
        <v>710065 Sportverein Abt.Schützen Geisenried</v>
      </c>
    </row>
    <row r="426" spans="11:14" x14ac:dyDescent="0.25">
      <c r="K426" t="str">
        <f t="shared" si="14"/>
        <v>710</v>
      </c>
      <c r="L426">
        <v>710066</v>
      </c>
      <c r="M426" t="s">
        <v>466</v>
      </c>
      <c r="N426" t="str">
        <f t="shared" si="15"/>
        <v>710066 Alpenrose Kraftisried</v>
      </c>
    </row>
    <row r="427" spans="11:14" x14ac:dyDescent="0.25">
      <c r="K427" t="str">
        <f t="shared" si="14"/>
        <v>710</v>
      </c>
      <c r="L427">
        <v>710067</v>
      </c>
      <c r="M427" t="s">
        <v>467</v>
      </c>
      <c r="N427" t="str">
        <f t="shared" si="15"/>
        <v>710067 Thingauer Feuerschützen e.V.</v>
      </c>
    </row>
    <row r="428" spans="11:14" x14ac:dyDescent="0.25">
      <c r="K428" t="str">
        <f t="shared" si="14"/>
        <v>710</v>
      </c>
      <c r="L428">
        <v>710068</v>
      </c>
      <c r="M428" t="s">
        <v>468</v>
      </c>
      <c r="N428" t="str">
        <f t="shared" si="15"/>
        <v>710068 SSV-Schützenlust, Ob</v>
      </c>
    </row>
    <row r="429" spans="11:14" x14ac:dyDescent="0.25">
      <c r="K429" t="str">
        <f t="shared" si="14"/>
        <v>710</v>
      </c>
      <c r="L429">
        <v>710069</v>
      </c>
      <c r="M429" t="s">
        <v>469</v>
      </c>
      <c r="N429" t="str">
        <f t="shared" si="15"/>
        <v>710069 Böllerverein Bidingen e.V.</v>
      </c>
    </row>
    <row r="430" spans="11:14" x14ac:dyDescent="0.25">
      <c r="K430" t="str">
        <f t="shared" si="14"/>
        <v>710</v>
      </c>
      <c r="L430">
        <v>710070</v>
      </c>
      <c r="M430" t="s">
        <v>470</v>
      </c>
      <c r="N430" t="str">
        <f t="shared" si="15"/>
        <v>710070 Allgäuer Schützen Thingau</v>
      </c>
    </row>
    <row r="431" spans="11:14" x14ac:dyDescent="0.25">
      <c r="K431" t="str">
        <f t="shared" si="14"/>
        <v>711</v>
      </c>
      <c r="L431">
        <v>711001</v>
      </c>
      <c r="M431" t="s">
        <v>471</v>
      </c>
      <c r="N431" t="str">
        <f t="shared" si="15"/>
        <v>711001 Schützenverein Aichen e.V.</v>
      </c>
    </row>
    <row r="432" spans="11:14" x14ac:dyDescent="0.25">
      <c r="K432" t="str">
        <f t="shared" si="14"/>
        <v>711</v>
      </c>
      <c r="L432">
        <v>711002</v>
      </c>
      <c r="M432" t="s">
        <v>472</v>
      </c>
      <c r="N432" t="str">
        <f t="shared" si="15"/>
        <v>711002 Schloßbergschützen Aletshausen 1887 e.V.</v>
      </c>
    </row>
    <row r="433" spans="11:14" x14ac:dyDescent="0.25">
      <c r="K433" t="str">
        <f t="shared" si="14"/>
        <v>711</v>
      </c>
      <c r="L433">
        <v>711003</v>
      </c>
      <c r="M433" t="s">
        <v>473</v>
      </c>
      <c r="N433" t="str">
        <f t="shared" si="15"/>
        <v>711003 SV Edelweiß e.V. Attenhausen</v>
      </c>
    </row>
    <row r="434" spans="11:14" x14ac:dyDescent="0.25">
      <c r="K434" t="str">
        <f t="shared" si="14"/>
        <v>711</v>
      </c>
      <c r="L434">
        <v>711004</v>
      </c>
      <c r="M434" t="s">
        <v>474</v>
      </c>
      <c r="N434" t="str">
        <f t="shared" si="15"/>
        <v>711004 SV Schützenblut e.V. Balzhausen</v>
      </c>
    </row>
    <row r="435" spans="11:14" x14ac:dyDescent="0.25">
      <c r="K435" t="str">
        <f t="shared" si="14"/>
        <v>711</v>
      </c>
      <c r="L435">
        <v>711005</v>
      </c>
      <c r="M435" t="s">
        <v>475</v>
      </c>
      <c r="N435" t="str">
        <f t="shared" si="15"/>
        <v>711005 SV Bayersried-Ursberg-Premach</v>
      </c>
    </row>
    <row r="436" spans="11:14" x14ac:dyDescent="0.25">
      <c r="K436" t="str">
        <f t="shared" si="14"/>
        <v>711</v>
      </c>
      <c r="L436">
        <v>711006</v>
      </c>
      <c r="M436" t="s">
        <v>476</v>
      </c>
      <c r="N436" t="str">
        <f t="shared" si="15"/>
        <v>711006 SV Hermann Löns Behlingen-Ried</v>
      </c>
    </row>
    <row r="437" spans="11:14" x14ac:dyDescent="0.25">
      <c r="K437" t="str">
        <f t="shared" si="14"/>
        <v>711</v>
      </c>
      <c r="L437">
        <v>711007</v>
      </c>
      <c r="M437" t="s">
        <v>477</v>
      </c>
      <c r="N437" t="str">
        <f t="shared" si="15"/>
        <v>711007 SV Billenhausen/Schwab.</v>
      </c>
    </row>
    <row r="438" spans="11:14" x14ac:dyDescent="0.25">
      <c r="K438" t="str">
        <f t="shared" si="14"/>
        <v>711</v>
      </c>
      <c r="L438">
        <v>711008</v>
      </c>
      <c r="M438" t="s">
        <v>478</v>
      </c>
      <c r="N438" t="str">
        <f t="shared" si="15"/>
        <v>711008 Schützenverein Breitenthal</v>
      </c>
    </row>
    <row r="439" spans="11:14" x14ac:dyDescent="0.25">
      <c r="K439" t="str">
        <f t="shared" si="14"/>
        <v>711</v>
      </c>
      <c r="L439">
        <v>711009</v>
      </c>
      <c r="M439" t="s">
        <v>479</v>
      </c>
      <c r="N439" t="str">
        <f t="shared" si="15"/>
        <v>711009 Burger Bergschützen 1933 e.V.</v>
      </c>
    </row>
    <row r="440" spans="11:14" x14ac:dyDescent="0.25">
      <c r="K440" t="str">
        <f t="shared" si="14"/>
        <v>711</v>
      </c>
      <c r="L440">
        <v>711010</v>
      </c>
      <c r="M440" t="s">
        <v>480</v>
      </c>
      <c r="N440" t="str">
        <f t="shared" si="15"/>
        <v>711010 Schützenv. Deisenhausen</v>
      </c>
    </row>
    <row r="441" spans="11:14" x14ac:dyDescent="0.25">
      <c r="K441" t="str">
        <f t="shared" si="14"/>
        <v>711</v>
      </c>
      <c r="L441">
        <v>711011</v>
      </c>
      <c r="M441" t="s">
        <v>481</v>
      </c>
      <c r="N441" t="str">
        <f t="shared" si="15"/>
        <v>711011 SV Ebersh.-Seifertshofen e.V.</v>
      </c>
    </row>
    <row r="442" spans="11:14" x14ac:dyDescent="0.25">
      <c r="K442" t="str">
        <f t="shared" si="14"/>
        <v>711</v>
      </c>
      <c r="L442">
        <v>711012</v>
      </c>
      <c r="M442" t="s">
        <v>482</v>
      </c>
      <c r="N442" t="str">
        <f t="shared" si="15"/>
        <v>711012 Gemütlichkeit Edenhausen</v>
      </c>
    </row>
    <row r="443" spans="11:14" x14ac:dyDescent="0.25">
      <c r="K443" t="str">
        <f t="shared" si="14"/>
        <v>711</v>
      </c>
      <c r="L443">
        <v>711013</v>
      </c>
      <c r="M443" t="s">
        <v>483</v>
      </c>
      <c r="N443" t="str">
        <f t="shared" si="15"/>
        <v>711013 SV Hubertus 1926 Ellzee</v>
      </c>
    </row>
    <row r="444" spans="11:14" x14ac:dyDescent="0.25">
      <c r="K444" t="str">
        <f t="shared" si="14"/>
        <v>711</v>
      </c>
      <c r="L444">
        <v>711015</v>
      </c>
      <c r="M444" t="s">
        <v>484</v>
      </c>
      <c r="N444" t="str">
        <f t="shared" si="15"/>
        <v>711015 Hubertuss. Haupeltshofen</v>
      </c>
    </row>
    <row r="445" spans="11:14" x14ac:dyDescent="0.25">
      <c r="K445" t="str">
        <f t="shared" si="14"/>
        <v>711</v>
      </c>
      <c r="L445">
        <v>711016</v>
      </c>
      <c r="M445" t="s">
        <v>485</v>
      </c>
      <c r="N445" t="str">
        <f t="shared" si="15"/>
        <v>711016 SV Auerhahn Hohenraunau</v>
      </c>
    </row>
    <row r="446" spans="11:14" x14ac:dyDescent="0.25">
      <c r="K446" t="str">
        <f t="shared" si="14"/>
        <v>711</v>
      </c>
      <c r="L446">
        <v>711017</v>
      </c>
      <c r="M446" t="s">
        <v>486</v>
      </c>
      <c r="N446" t="str">
        <f t="shared" si="15"/>
        <v>711017 Schützenb. Krumbach e.V.</v>
      </c>
    </row>
    <row r="447" spans="11:14" x14ac:dyDescent="0.25">
      <c r="K447" t="str">
        <f t="shared" si="14"/>
        <v>711</v>
      </c>
      <c r="L447">
        <v>711018</v>
      </c>
      <c r="M447" t="s">
        <v>487</v>
      </c>
      <c r="N447" t="str">
        <f t="shared" si="15"/>
        <v>711018 SV.Wilhelm Tell Langenhaslach</v>
      </c>
    </row>
    <row r="448" spans="11:14" x14ac:dyDescent="0.25">
      <c r="K448" t="str">
        <f t="shared" si="14"/>
        <v>711</v>
      </c>
      <c r="L448">
        <v>711019</v>
      </c>
      <c r="M448" t="s">
        <v>488</v>
      </c>
      <c r="N448" t="str">
        <f t="shared" si="15"/>
        <v>711019 Alpenrose Memmenhausen</v>
      </c>
    </row>
    <row r="449" spans="11:14" x14ac:dyDescent="0.25">
      <c r="K449" t="str">
        <f t="shared" si="14"/>
        <v>711</v>
      </c>
      <c r="L449">
        <v>711020</v>
      </c>
      <c r="M449" t="s">
        <v>489</v>
      </c>
      <c r="N449" t="str">
        <f t="shared" si="15"/>
        <v>711020 Lichtenau-Mindelzell</v>
      </c>
    </row>
    <row r="450" spans="11:14" x14ac:dyDescent="0.25">
      <c r="K450" t="str">
        <f t="shared" ref="K450:K513" si="16">LEFT(L450,3)</f>
        <v>711</v>
      </c>
      <c r="L450">
        <v>711021</v>
      </c>
      <c r="M450" t="s">
        <v>490</v>
      </c>
      <c r="N450" t="str">
        <f t="shared" ref="N450:N513" si="17">L450&amp;" "&amp;M450</f>
        <v>711021 Edelweiß-Münsterhausen e.V.</v>
      </c>
    </row>
    <row r="451" spans="11:14" x14ac:dyDescent="0.25">
      <c r="K451" t="str">
        <f t="shared" si="16"/>
        <v>711</v>
      </c>
      <c r="L451">
        <v>711022</v>
      </c>
      <c r="M451" t="s">
        <v>491</v>
      </c>
      <c r="N451" t="str">
        <f t="shared" si="17"/>
        <v>711022 Schützenverein 1909 Nattenhausen e.V.</v>
      </c>
    </row>
    <row r="452" spans="11:14" x14ac:dyDescent="0.25">
      <c r="K452" t="str">
        <f t="shared" si="16"/>
        <v>711</v>
      </c>
      <c r="L452">
        <v>711023</v>
      </c>
      <c r="M452" t="s">
        <v>492</v>
      </c>
      <c r="N452" t="str">
        <f t="shared" si="17"/>
        <v>711023 Burgschützen Neuburg</v>
      </c>
    </row>
    <row r="453" spans="11:14" x14ac:dyDescent="0.25">
      <c r="K453" t="str">
        <f t="shared" si="16"/>
        <v>711</v>
      </c>
      <c r="L453">
        <v>711024</v>
      </c>
      <c r="M453" t="s">
        <v>493</v>
      </c>
      <c r="N453" t="str">
        <f t="shared" si="17"/>
        <v>711024 SV Hubertus Niederraunau</v>
      </c>
    </row>
    <row r="454" spans="11:14" x14ac:dyDescent="0.25">
      <c r="K454" t="str">
        <f t="shared" si="16"/>
        <v>711</v>
      </c>
      <c r="L454">
        <v>711025</v>
      </c>
      <c r="M454" t="s">
        <v>494</v>
      </c>
      <c r="N454" t="str">
        <f t="shared" si="17"/>
        <v>711025 Schützenverein Bleichen e.V.</v>
      </c>
    </row>
    <row r="455" spans="11:14" x14ac:dyDescent="0.25">
      <c r="K455" t="str">
        <f t="shared" si="16"/>
        <v>711</v>
      </c>
      <c r="L455">
        <v>711026</v>
      </c>
      <c r="M455" t="s">
        <v>495</v>
      </c>
      <c r="N455" t="str">
        <f t="shared" si="17"/>
        <v>711026 Schützenverein Oberrohr</v>
      </c>
    </row>
    <row r="456" spans="11:14" x14ac:dyDescent="0.25">
      <c r="K456" t="str">
        <f t="shared" si="16"/>
        <v>711</v>
      </c>
      <c r="L456">
        <v>711027</v>
      </c>
      <c r="M456" t="s">
        <v>496</v>
      </c>
      <c r="N456" t="str">
        <f t="shared" si="17"/>
        <v>711027 S.Club 1881 Thannhausen e.V.</v>
      </c>
    </row>
    <row r="457" spans="11:14" x14ac:dyDescent="0.25">
      <c r="K457" t="str">
        <f t="shared" si="16"/>
        <v>711</v>
      </c>
      <c r="L457">
        <v>711030</v>
      </c>
      <c r="M457" t="s">
        <v>497</v>
      </c>
      <c r="N457" t="str">
        <f t="shared" si="17"/>
        <v>711030 SV 1884 Waltenhausen e.V.</v>
      </c>
    </row>
    <row r="458" spans="11:14" x14ac:dyDescent="0.25">
      <c r="K458" t="str">
        <f t="shared" si="16"/>
        <v>711</v>
      </c>
      <c r="L458">
        <v>711031</v>
      </c>
      <c r="M458" t="s">
        <v>498</v>
      </c>
      <c r="N458" t="str">
        <f t="shared" si="17"/>
        <v>711031 Günztalschützen Wattenweiler</v>
      </c>
    </row>
    <row r="459" spans="11:14" x14ac:dyDescent="0.25">
      <c r="K459" t="str">
        <f t="shared" si="16"/>
        <v>711</v>
      </c>
      <c r="L459">
        <v>711032</v>
      </c>
      <c r="M459" t="s">
        <v>499</v>
      </c>
      <c r="N459" t="str">
        <f t="shared" si="17"/>
        <v>711032 SV "Winzer Fähnlein" e.V.</v>
      </c>
    </row>
    <row r="460" spans="11:14" x14ac:dyDescent="0.25">
      <c r="K460" t="str">
        <f t="shared" si="16"/>
        <v>711</v>
      </c>
      <c r="L460">
        <v>711033</v>
      </c>
      <c r="M460" t="s">
        <v>500</v>
      </c>
      <c r="N460" t="str">
        <f t="shared" si="17"/>
        <v>711033 Schützenverein Ziemetshausen e.V.</v>
      </c>
    </row>
    <row r="461" spans="11:14" x14ac:dyDescent="0.25">
      <c r="K461" t="str">
        <f t="shared" si="16"/>
        <v>711</v>
      </c>
      <c r="L461">
        <v>711034</v>
      </c>
      <c r="M461" t="s">
        <v>501</v>
      </c>
      <c r="N461" t="str">
        <f t="shared" si="17"/>
        <v>711034 Sportverein e.V. 1948 Edelstetten</v>
      </c>
    </row>
    <row r="462" spans="11:14" x14ac:dyDescent="0.25">
      <c r="K462" t="str">
        <f t="shared" si="16"/>
        <v>711</v>
      </c>
      <c r="L462">
        <v>711035</v>
      </c>
      <c r="M462" t="s">
        <v>502</v>
      </c>
      <c r="N462" t="str">
        <f t="shared" si="17"/>
        <v>711035 SV Hubertus Uttenhofen 1908</v>
      </c>
    </row>
    <row r="463" spans="11:14" x14ac:dyDescent="0.25">
      <c r="K463" t="str">
        <f t="shared" si="16"/>
        <v>711</v>
      </c>
      <c r="L463">
        <v>711036</v>
      </c>
      <c r="M463" t="s">
        <v>503</v>
      </c>
      <c r="N463" t="str">
        <f t="shared" si="17"/>
        <v>711036 BSC Hohenraunau</v>
      </c>
    </row>
    <row r="464" spans="11:14" x14ac:dyDescent="0.25">
      <c r="K464" t="str">
        <f t="shared" si="16"/>
        <v>711</v>
      </c>
      <c r="L464">
        <v>711037</v>
      </c>
      <c r="M464" t="s">
        <v>504</v>
      </c>
      <c r="N464" t="str">
        <f t="shared" si="17"/>
        <v>711037 SV Adler Weiler</v>
      </c>
    </row>
    <row r="465" spans="11:14" x14ac:dyDescent="0.25">
      <c r="K465" t="str">
        <f t="shared" si="16"/>
        <v>711</v>
      </c>
      <c r="L465">
        <v>711038</v>
      </c>
      <c r="M465" t="s">
        <v>505</v>
      </c>
      <c r="N465" t="str">
        <f t="shared" si="17"/>
        <v>711038 WTC Thannhausen</v>
      </c>
    </row>
    <row r="466" spans="11:14" x14ac:dyDescent="0.25">
      <c r="K466" t="str">
        <f t="shared" si="16"/>
        <v>711</v>
      </c>
      <c r="L466">
        <v>711039</v>
      </c>
      <c r="M466" t="s">
        <v>506</v>
      </c>
      <c r="N466" t="str">
        <f t="shared" si="17"/>
        <v>711039 Feuerstutzenschützen 2000 Kammeltal e.V.</v>
      </c>
    </row>
    <row r="467" spans="11:14" x14ac:dyDescent="0.25">
      <c r="K467" t="str">
        <f t="shared" si="16"/>
        <v>712</v>
      </c>
      <c r="L467">
        <v>712001</v>
      </c>
      <c r="M467" t="s">
        <v>507</v>
      </c>
      <c r="N467" t="str">
        <f t="shared" si="17"/>
        <v>712001 Schwarzachtaler Birkach</v>
      </c>
    </row>
    <row r="468" spans="11:14" x14ac:dyDescent="0.25">
      <c r="K468" t="str">
        <f t="shared" si="16"/>
        <v>712</v>
      </c>
      <c r="L468">
        <v>712002</v>
      </c>
      <c r="M468" t="s">
        <v>508</v>
      </c>
      <c r="N468" t="str">
        <f t="shared" si="17"/>
        <v>712002 Immergrün Bobingen</v>
      </c>
    </row>
    <row r="469" spans="11:14" x14ac:dyDescent="0.25">
      <c r="K469" t="str">
        <f t="shared" si="16"/>
        <v>712</v>
      </c>
      <c r="L469">
        <v>712003</v>
      </c>
      <c r="M469" t="s">
        <v>509</v>
      </c>
      <c r="N469" t="str">
        <f t="shared" si="17"/>
        <v>712003 Edelweiß Gennach</v>
      </c>
    </row>
    <row r="470" spans="11:14" x14ac:dyDescent="0.25">
      <c r="K470" t="str">
        <f t="shared" si="16"/>
        <v>712</v>
      </c>
      <c r="L470">
        <v>712004</v>
      </c>
      <c r="M470" t="s">
        <v>510</v>
      </c>
      <c r="N470" t="str">
        <f t="shared" si="17"/>
        <v>712004 Eintracht Grimoldsried</v>
      </c>
    </row>
    <row r="471" spans="11:14" x14ac:dyDescent="0.25">
      <c r="K471" t="str">
        <f t="shared" si="16"/>
        <v>712</v>
      </c>
      <c r="L471">
        <v>712005</v>
      </c>
      <c r="M471" t="s">
        <v>511</v>
      </c>
      <c r="N471" t="str">
        <f t="shared" si="17"/>
        <v>712005 Singoldschützen Großaitingen</v>
      </c>
    </row>
    <row r="472" spans="11:14" x14ac:dyDescent="0.25">
      <c r="K472" t="str">
        <f t="shared" si="16"/>
        <v>712</v>
      </c>
      <c r="L472">
        <v>712006</v>
      </c>
      <c r="M472" t="s">
        <v>512</v>
      </c>
      <c r="N472" t="str">
        <f t="shared" si="17"/>
        <v>712006 Zim.St.SG Großaitingen</v>
      </c>
    </row>
    <row r="473" spans="11:14" x14ac:dyDescent="0.25">
      <c r="K473" t="str">
        <f t="shared" si="16"/>
        <v>712</v>
      </c>
      <c r="L473">
        <v>712007</v>
      </c>
      <c r="M473" t="s">
        <v>513</v>
      </c>
      <c r="N473" t="str">
        <f t="shared" si="17"/>
        <v>712007 SG Alpenrose Hiltenfingen</v>
      </c>
    </row>
    <row r="474" spans="11:14" x14ac:dyDescent="0.25">
      <c r="K474" t="str">
        <f t="shared" si="16"/>
        <v>712</v>
      </c>
      <c r="L474">
        <v>712008</v>
      </c>
      <c r="M474" t="s">
        <v>514</v>
      </c>
      <c r="N474" t="str">
        <f t="shared" si="17"/>
        <v>712008 SV Kleinaitingen</v>
      </c>
    </row>
    <row r="475" spans="11:14" x14ac:dyDescent="0.25">
      <c r="K475" t="str">
        <f t="shared" si="16"/>
        <v>712</v>
      </c>
      <c r="L475">
        <v>712009</v>
      </c>
      <c r="M475" t="s">
        <v>515</v>
      </c>
      <c r="N475" t="str">
        <f t="shared" si="17"/>
        <v>712009 Fortuna Klimmach</v>
      </c>
    </row>
    <row r="476" spans="11:14" x14ac:dyDescent="0.25">
      <c r="K476" t="str">
        <f t="shared" si="16"/>
        <v>712</v>
      </c>
      <c r="L476">
        <v>712010</v>
      </c>
      <c r="M476" t="s">
        <v>516</v>
      </c>
      <c r="N476" t="str">
        <f t="shared" si="17"/>
        <v>712010 SG Klosterlechfeld</v>
      </c>
    </row>
    <row r="477" spans="11:14" x14ac:dyDescent="0.25">
      <c r="K477" t="str">
        <f t="shared" si="16"/>
        <v>712</v>
      </c>
      <c r="L477">
        <v>712011</v>
      </c>
      <c r="M477" t="s">
        <v>517</v>
      </c>
      <c r="N477" t="str">
        <f t="shared" si="17"/>
        <v>712011 Hubertus Konradshofen</v>
      </c>
    </row>
    <row r="478" spans="11:14" x14ac:dyDescent="0.25">
      <c r="K478" t="str">
        <f t="shared" si="16"/>
        <v>712</v>
      </c>
      <c r="L478">
        <v>712012</v>
      </c>
      <c r="M478" t="s">
        <v>518</v>
      </c>
      <c r="N478" t="str">
        <f t="shared" si="17"/>
        <v>712012 Jungschützenverein Kreuzanger</v>
      </c>
    </row>
    <row r="479" spans="11:14" x14ac:dyDescent="0.25">
      <c r="K479" t="str">
        <f t="shared" si="16"/>
        <v>712</v>
      </c>
      <c r="L479">
        <v>712013</v>
      </c>
      <c r="M479" t="s">
        <v>519</v>
      </c>
      <c r="N479" t="str">
        <f t="shared" si="17"/>
        <v>712013 Hubertus Langenneufnach</v>
      </c>
    </row>
    <row r="480" spans="11:14" x14ac:dyDescent="0.25">
      <c r="K480" t="str">
        <f t="shared" si="16"/>
        <v>712</v>
      </c>
      <c r="L480">
        <v>712014</v>
      </c>
      <c r="M480" t="s">
        <v>520</v>
      </c>
      <c r="N480" t="str">
        <f t="shared" si="17"/>
        <v>712014 Hubertus Langerringen e. V.</v>
      </c>
    </row>
    <row r="481" spans="11:14" x14ac:dyDescent="0.25">
      <c r="K481" t="str">
        <f t="shared" si="16"/>
        <v>712</v>
      </c>
      <c r="L481">
        <v>712015</v>
      </c>
      <c r="M481" t="s">
        <v>521</v>
      </c>
      <c r="N481" t="str">
        <f t="shared" si="17"/>
        <v>712015 Zim.St.SG I Langerringen</v>
      </c>
    </row>
    <row r="482" spans="11:14" x14ac:dyDescent="0.25">
      <c r="K482" t="str">
        <f t="shared" si="16"/>
        <v>712</v>
      </c>
      <c r="L482">
        <v>712016</v>
      </c>
      <c r="M482" t="s">
        <v>522</v>
      </c>
      <c r="N482" t="str">
        <f t="shared" si="17"/>
        <v>712016 Enzian Leuthau</v>
      </c>
    </row>
    <row r="483" spans="11:14" x14ac:dyDescent="0.25">
      <c r="K483" t="str">
        <f t="shared" si="16"/>
        <v>712</v>
      </c>
      <c r="L483">
        <v>712017</v>
      </c>
      <c r="M483" t="s">
        <v>523</v>
      </c>
      <c r="N483" t="str">
        <f t="shared" si="17"/>
        <v>712017 SV Mittelstetten</v>
      </c>
    </row>
    <row r="484" spans="11:14" x14ac:dyDescent="0.25">
      <c r="K484" t="str">
        <f t="shared" si="16"/>
        <v>712</v>
      </c>
      <c r="L484">
        <v>712018</v>
      </c>
      <c r="M484" t="s">
        <v>524</v>
      </c>
      <c r="N484" t="str">
        <f t="shared" si="17"/>
        <v>712018 SG Obermeitingen</v>
      </c>
    </row>
    <row r="485" spans="11:14" x14ac:dyDescent="0.25">
      <c r="K485" t="str">
        <f t="shared" si="16"/>
        <v>712</v>
      </c>
      <c r="L485">
        <v>712019</v>
      </c>
      <c r="M485" t="s">
        <v>525</v>
      </c>
      <c r="N485" t="str">
        <f t="shared" si="17"/>
        <v>712019 Auerhahn Reinhartshausen</v>
      </c>
    </row>
    <row r="486" spans="11:14" x14ac:dyDescent="0.25">
      <c r="K486" t="str">
        <f t="shared" si="16"/>
        <v>712</v>
      </c>
      <c r="L486">
        <v>712020</v>
      </c>
      <c r="M486" t="s">
        <v>526</v>
      </c>
      <c r="N486" t="str">
        <f t="shared" si="17"/>
        <v>712020 Waldfrieden Reinhartshofen</v>
      </c>
    </row>
    <row r="487" spans="11:14" x14ac:dyDescent="0.25">
      <c r="K487" t="str">
        <f t="shared" si="16"/>
        <v>712</v>
      </c>
      <c r="L487">
        <v>712021</v>
      </c>
      <c r="M487" t="s">
        <v>527</v>
      </c>
      <c r="N487" t="str">
        <f t="shared" si="17"/>
        <v>712021 SG Schwabegg</v>
      </c>
    </row>
    <row r="488" spans="11:14" x14ac:dyDescent="0.25">
      <c r="K488" t="str">
        <f t="shared" si="16"/>
        <v>712</v>
      </c>
      <c r="L488">
        <v>712022</v>
      </c>
      <c r="M488" t="s">
        <v>528</v>
      </c>
      <c r="N488" t="str">
        <f t="shared" si="17"/>
        <v>712022 Kgl.priv.FSG Schwabmünchen</v>
      </c>
    </row>
    <row r="489" spans="11:14" x14ac:dyDescent="0.25">
      <c r="K489" t="str">
        <f t="shared" si="16"/>
        <v>712</v>
      </c>
      <c r="L489">
        <v>712023</v>
      </c>
      <c r="M489" t="s">
        <v>529</v>
      </c>
      <c r="N489" t="str">
        <f t="shared" si="17"/>
        <v>712023 Tell Tronetshofen-Willmatshofen</v>
      </c>
    </row>
    <row r="490" spans="11:14" x14ac:dyDescent="0.25">
      <c r="K490" t="str">
        <f t="shared" si="16"/>
        <v>712</v>
      </c>
      <c r="L490">
        <v>712024</v>
      </c>
      <c r="M490" t="s">
        <v>530</v>
      </c>
      <c r="N490" t="str">
        <f t="shared" si="17"/>
        <v>712024 SG 1880 Untermeitingen</v>
      </c>
    </row>
    <row r="491" spans="11:14" x14ac:dyDescent="0.25">
      <c r="K491" t="str">
        <f t="shared" si="16"/>
        <v>712</v>
      </c>
      <c r="L491">
        <v>712025</v>
      </c>
      <c r="M491" t="s">
        <v>531</v>
      </c>
      <c r="N491" t="str">
        <f t="shared" si="17"/>
        <v>712025 Edelweiß Bobingen</v>
      </c>
    </row>
    <row r="492" spans="11:14" x14ac:dyDescent="0.25">
      <c r="K492" t="str">
        <f t="shared" si="16"/>
        <v>712</v>
      </c>
      <c r="L492">
        <v>712028</v>
      </c>
      <c r="M492" t="s">
        <v>532</v>
      </c>
      <c r="N492" t="str">
        <f t="shared" si="17"/>
        <v>712028 Alpengruß Habertsweiler</v>
      </c>
    </row>
    <row r="493" spans="11:14" x14ac:dyDescent="0.25">
      <c r="K493" t="str">
        <f t="shared" si="16"/>
        <v>712</v>
      </c>
      <c r="L493">
        <v>712029</v>
      </c>
      <c r="M493" t="s">
        <v>533</v>
      </c>
      <c r="N493" t="str">
        <f t="shared" si="17"/>
        <v>712029 Hubertus Oberottmarshausen</v>
      </c>
    </row>
    <row r="494" spans="11:14" x14ac:dyDescent="0.25">
      <c r="K494" t="str">
        <f t="shared" si="16"/>
        <v>712</v>
      </c>
      <c r="L494">
        <v>712030</v>
      </c>
      <c r="M494" t="s">
        <v>534</v>
      </c>
      <c r="N494" t="str">
        <f t="shared" si="17"/>
        <v>712030 Schloßbergschützen Scherstetten</v>
      </c>
    </row>
    <row r="495" spans="11:14" x14ac:dyDescent="0.25">
      <c r="K495" t="str">
        <f t="shared" si="16"/>
        <v>712</v>
      </c>
      <c r="L495">
        <v>712031</v>
      </c>
      <c r="M495" t="s">
        <v>535</v>
      </c>
      <c r="N495" t="str">
        <f t="shared" si="17"/>
        <v>712031 SV Hubertus Siegertshofen 1953 e.V.</v>
      </c>
    </row>
    <row r="496" spans="11:14" x14ac:dyDescent="0.25">
      <c r="K496" t="str">
        <f t="shared" si="16"/>
        <v>712</v>
      </c>
      <c r="L496">
        <v>712032</v>
      </c>
      <c r="M496" t="s">
        <v>536</v>
      </c>
      <c r="N496" t="str">
        <f t="shared" si="17"/>
        <v>712032 Brunnenschützen Königsbrunn e.V.</v>
      </c>
    </row>
    <row r="497" spans="11:14" x14ac:dyDescent="0.25">
      <c r="K497" t="str">
        <f t="shared" si="16"/>
        <v>712</v>
      </c>
      <c r="L497">
        <v>712033</v>
      </c>
      <c r="M497" t="s">
        <v>537</v>
      </c>
      <c r="N497" t="str">
        <f t="shared" si="17"/>
        <v>712033 TSV Schwabmünchen 1863 e.V. Bogensport</v>
      </c>
    </row>
    <row r="498" spans="11:14" x14ac:dyDescent="0.25">
      <c r="K498" t="str">
        <f t="shared" si="16"/>
        <v>712</v>
      </c>
      <c r="L498">
        <v>712034</v>
      </c>
      <c r="M498" t="s">
        <v>538</v>
      </c>
      <c r="N498" t="str">
        <f t="shared" si="17"/>
        <v>712034 Polizei-SV Königsbrunn</v>
      </c>
    </row>
    <row r="499" spans="11:14" x14ac:dyDescent="0.25">
      <c r="K499" t="str">
        <f t="shared" si="16"/>
        <v>712</v>
      </c>
      <c r="L499">
        <v>712036</v>
      </c>
      <c r="M499" t="s">
        <v>539</v>
      </c>
      <c r="N499" t="str">
        <f t="shared" si="17"/>
        <v>712036 Altschützen Mickhausen</v>
      </c>
    </row>
    <row r="500" spans="11:14" x14ac:dyDescent="0.25">
      <c r="K500" t="str">
        <f t="shared" si="16"/>
        <v>712</v>
      </c>
      <c r="L500">
        <v>712037</v>
      </c>
      <c r="M500" t="s">
        <v>540</v>
      </c>
      <c r="N500" t="str">
        <f t="shared" si="17"/>
        <v>712037 SV Gemütlichkeit Walkertshofen</v>
      </c>
    </row>
    <row r="501" spans="11:14" x14ac:dyDescent="0.25">
      <c r="K501" t="str">
        <f t="shared" si="16"/>
        <v>712</v>
      </c>
      <c r="L501">
        <v>712039</v>
      </c>
      <c r="M501" t="s">
        <v>541</v>
      </c>
      <c r="N501" t="str">
        <f t="shared" si="17"/>
        <v>712039 Böllergruppe Langerringen e.V.</v>
      </c>
    </row>
    <row r="502" spans="11:14" x14ac:dyDescent="0.25">
      <c r="K502" t="str">
        <f t="shared" si="16"/>
        <v>712</v>
      </c>
      <c r="L502">
        <v>712040</v>
      </c>
      <c r="M502" t="s">
        <v>542</v>
      </c>
      <c r="N502" t="str">
        <f t="shared" si="17"/>
        <v>712040 Schützengesellschaft Graben e.V.</v>
      </c>
    </row>
    <row r="503" spans="11:14" x14ac:dyDescent="0.25">
      <c r="K503" t="str">
        <f t="shared" si="16"/>
        <v>712</v>
      </c>
      <c r="L503">
        <v>712041</v>
      </c>
      <c r="M503" t="s">
        <v>543</v>
      </c>
      <c r="N503" t="str">
        <f t="shared" si="17"/>
        <v>712041 ASV Hiltenfingen 1947 e.V.</v>
      </c>
    </row>
    <row r="504" spans="11:14" x14ac:dyDescent="0.25">
      <c r="K504" t="str">
        <f t="shared" si="16"/>
        <v>713</v>
      </c>
      <c r="L504">
        <v>713001</v>
      </c>
      <c r="M504" t="s">
        <v>544</v>
      </c>
      <c r="N504" t="str">
        <f t="shared" si="17"/>
        <v>713001 Edelweiß Arlesried</v>
      </c>
    </row>
    <row r="505" spans="11:14" x14ac:dyDescent="0.25">
      <c r="K505" t="str">
        <f t="shared" si="16"/>
        <v>713</v>
      </c>
      <c r="L505">
        <v>713002</v>
      </c>
      <c r="M505" t="s">
        <v>545</v>
      </c>
      <c r="N505" t="str">
        <f t="shared" si="17"/>
        <v>713002 Hubertus Boos</v>
      </c>
    </row>
    <row r="506" spans="11:14" x14ac:dyDescent="0.25">
      <c r="K506" t="str">
        <f t="shared" si="16"/>
        <v>713</v>
      </c>
      <c r="L506">
        <v>713003</v>
      </c>
      <c r="M506" t="s">
        <v>546</v>
      </c>
      <c r="N506" t="str">
        <f t="shared" si="17"/>
        <v>713003 SV Buxheim</v>
      </c>
    </row>
    <row r="507" spans="11:14" x14ac:dyDescent="0.25">
      <c r="K507" t="str">
        <f t="shared" si="16"/>
        <v>713</v>
      </c>
      <c r="L507">
        <v>713004</v>
      </c>
      <c r="M507" t="s">
        <v>547</v>
      </c>
      <c r="N507" t="str">
        <f t="shared" si="17"/>
        <v>713004 Eichenlaub Daxberg</v>
      </c>
    </row>
    <row r="508" spans="11:14" x14ac:dyDescent="0.25">
      <c r="K508" t="str">
        <f t="shared" si="16"/>
        <v>713</v>
      </c>
      <c r="L508">
        <v>713005</v>
      </c>
      <c r="M508" t="s">
        <v>548</v>
      </c>
      <c r="N508" t="str">
        <f t="shared" si="17"/>
        <v>713005 SV 1924 Dickenreishausen</v>
      </c>
    </row>
    <row r="509" spans="11:14" x14ac:dyDescent="0.25">
      <c r="K509" t="str">
        <f t="shared" si="16"/>
        <v>713</v>
      </c>
      <c r="L509">
        <v>713006</v>
      </c>
      <c r="M509" t="s">
        <v>549</v>
      </c>
      <c r="N509" t="str">
        <f t="shared" si="17"/>
        <v>713006 SV Egg</v>
      </c>
    </row>
    <row r="510" spans="11:14" x14ac:dyDescent="0.25">
      <c r="K510" t="str">
        <f t="shared" si="16"/>
        <v>713</v>
      </c>
      <c r="L510">
        <v>713007</v>
      </c>
      <c r="M510" t="s">
        <v>550</v>
      </c>
      <c r="N510" t="str">
        <f t="shared" si="17"/>
        <v>713007 Eichenlaub Eisenburg</v>
      </c>
    </row>
    <row r="511" spans="11:14" x14ac:dyDescent="0.25">
      <c r="K511" t="str">
        <f t="shared" si="16"/>
        <v>713</v>
      </c>
      <c r="L511">
        <v>713008</v>
      </c>
      <c r="M511" t="s">
        <v>551</v>
      </c>
      <c r="N511" t="str">
        <f t="shared" si="17"/>
        <v>713008 SV Erkheim 1876</v>
      </c>
    </row>
    <row r="512" spans="11:14" x14ac:dyDescent="0.25">
      <c r="K512" t="str">
        <f t="shared" si="16"/>
        <v>713</v>
      </c>
      <c r="L512">
        <v>713009</v>
      </c>
      <c r="M512" t="s">
        <v>552</v>
      </c>
      <c r="N512" t="str">
        <f t="shared" si="17"/>
        <v>713009 SV Fellheim 1882</v>
      </c>
    </row>
    <row r="513" spans="11:14" x14ac:dyDescent="0.25">
      <c r="K513" t="str">
        <f t="shared" si="16"/>
        <v>713</v>
      </c>
      <c r="L513">
        <v>713010</v>
      </c>
      <c r="M513" t="s">
        <v>553</v>
      </c>
      <c r="N513" t="str">
        <f t="shared" si="17"/>
        <v>713010 SV Alpenrose Buxach-Hart e.V.</v>
      </c>
    </row>
    <row r="514" spans="11:14" x14ac:dyDescent="0.25">
      <c r="K514" t="str">
        <f t="shared" ref="K514:K577" si="18">LEFT(L514,3)</f>
        <v>713</v>
      </c>
      <c r="L514">
        <v>713011</v>
      </c>
      <c r="M514" t="s">
        <v>554</v>
      </c>
      <c r="N514" t="str">
        <f t="shared" ref="N514:N577" si="19">L514&amp;" "&amp;M514</f>
        <v>713011 Kgl.priv.SG Grönenbach</v>
      </c>
    </row>
    <row r="515" spans="11:14" x14ac:dyDescent="0.25">
      <c r="K515" t="str">
        <f t="shared" si="18"/>
        <v>713</v>
      </c>
      <c r="L515">
        <v>713012</v>
      </c>
      <c r="M515" t="s">
        <v>555</v>
      </c>
      <c r="N515" t="str">
        <f t="shared" si="19"/>
        <v>713012 SV Günz 1922</v>
      </c>
    </row>
    <row r="516" spans="11:14" x14ac:dyDescent="0.25">
      <c r="K516" t="str">
        <f t="shared" si="18"/>
        <v>713</v>
      </c>
      <c r="L516">
        <v>713013</v>
      </c>
      <c r="M516" t="s">
        <v>556</v>
      </c>
      <c r="N516" t="str">
        <f t="shared" si="19"/>
        <v>713013 Hubertus Günz</v>
      </c>
    </row>
    <row r="517" spans="11:14" x14ac:dyDescent="0.25">
      <c r="K517" t="str">
        <f t="shared" si="18"/>
        <v>713</v>
      </c>
      <c r="L517">
        <v>713014</v>
      </c>
      <c r="M517" t="s">
        <v>557</v>
      </c>
      <c r="N517" t="str">
        <f t="shared" si="19"/>
        <v>713014 Alpenrose Heimertingen</v>
      </c>
    </row>
    <row r="518" spans="11:14" x14ac:dyDescent="0.25">
      <c r="K518" t="str">
        <f t="shared" si="18"/>
        <v>713</v>
      </c>
      <c r="L518">
        <v>713015</v>
      </c>
      <c r="M518" t="s">
        <v>558</v>
      </c>
      <c r="N518" t="str">
        <f t="shared" si="19"/>
        <v>713015 SV Illerbeuren</v>
      </c>
    </row>
    <row r="519" spans="11:14" x14ac:dyDescent="0.25">
      <c r="K519" t="str">
        <f t="shared" si="18"/>
        <v>713</v>
      </c>
      <c r="L519">
        <v>713016</v>
      </c>
      <c r="M519" t="s">
        <v>559</v>
      </c>
      <c r="N519" t="str">
        <f t="shared" si="19"/>
        <v>713016 SV Ittelsburg 1903</v>
      </c>
    </row>
    <row r="520" spans="11:14" x14ac:dyDescent="0.25">
      <c r="K520" t="str">
        <f t="shared" si="18"/>
        <v>713</v>
      </c>
      <c r="L520">
        <v>713017</v>
      </c>
      <c r="M520" t="s">
        <v>560</v>
      </c>
      <c r="N520" t="str">
        <f t="shared" si="19"/>
        <v>713017 SV Kronburg</v>
      </c>
    </row>
    <row r="521" spans="11:14" x14ac:dyDescent="0.25">
      <c r="K521" t="str">
        <f t="shared" si="18"/>
        <v>713</v>
      </c>
      <c r="L521">
        <v>713018</v>
      </c>
      <c r="M521" t="s">
        <v>561</v>
      </c>
      <c r="N521" t="str">
        <f t="shared" si="19"/>
        <v>713018 SG Lachen-Herbishofen</v>
      </c>
    </row>
    <row r="522" spans="11:14" x14ac:dyDescent="0.25">
      <c r="K522" t="str">
        <f t="shared" si="18"/>
        <v>713</v>
      </c>
      <c r="L522">
        <v>713019</v>
      </c>
      <c r="M522" t="s">
        <v>562</v>
      </c>
      <c r="N522" t="str">
        <f t="shared" si="19"/>
        <v>713019 Eichenlaub Lauben</v>
      </c>
    </row>
    <row r="523" spans="11:14" x14ac:dyDescent="0.25">
      <c r="K523" t="str">
        <f t="shared" si="18"/>
        <v>713</v>
      </c>
      <c r="L523">
        <v>713020</v>
      </c>
      <c r="M523" t="s">
        <v>563</v>
      </c>
      <c r="N523" t="str">
        <f t="shared" si="19"/>
        <v>713020 Schützengilde Legau</v>
      </c>
    </row>
    <row r="524" spans="11:14" x14ac:dyDescent="0.25">
      <c r="K524" t="str">
        <f t="shared" si="18"/>
        <v>713</v>
      </c>
      <c r="L524">
        <v>713021</v>
      </c>
      <c r="M524" t="s">
        <v>564</v>
      </c>
      <c r="N524" t="str">
        <f t="shared" si="19"/>
        <v>713021 SV Eichenlaub Maria Steinbach</v>
      </c>
    </row>
    <row r="525" spans="11:14" x14ac:dyDescent="0.25">
      <c r="K525" t="str">
        <f t="shared" si="18"/>
        <v>713</v>
      </c>
      <c r="L525">
        <v>713022</v>
      </c>
      <c r="M525" t="s">
        <v>565</v>
      </c>
      <c r="N525" t="str">
        <f t="shared" si="19"/>
        <v>713022 Almenrausch Memmingen</v>
      </c>
    </row>
    <row r="526" spans="11:14" x14ac:dyDescent="0.25">
      <c r="K526" t="str">
        <f t="shared" si="18"/>
        <v>713</v>
      </c>
      <c r="L526">
        <v>713023</v>
      </c>
      <c r="M526" t="s">
        <v>566</v>
      </c>
      <c r="N526" t="str">
        <f t="shared" si="19"/>
        <v>713023 Altvater Memmingen</v>
      </c>
    </row>
    <row r="527" spans="11:14" x14ac:dyDescent="0.25">
      <c r="K527" t="str">
        <f t="shared" si="18"/>
        <v>713</v>
      </c>
      <c r="L527">
        <v>713024</v>
      </c>
      <c r="M527" t="s">
        <v>567</v>
      </c>
      <c r="N527" t="str">
        <f t="shared" si="19"/>
        <v>713024 ESV Memmingen</v>
      </c>
    </row>
    <row r="528" spans="11:14" x14ac:dyDescent="0.25">
      <c r="K528" t="str">
        <f t="shared" si="18"/>
        <v>713</v>
      </c>
      <c r="L528">
        <v>713026</v>
      </c>
      <c r="M528" t="s">
        <v>568</v>
      </c>
      <c r="N528" t="str">
        <f t="shared" si="19"/>
        <v>713026 Kgl.priv.FSG Memmingen</v>
      </c>
    </row>
    <row r="529" spans="11:14" x14ac:dyDescent="0.25">
      <c r="K529" t="str">
        <f t="shared" si="18"/>
        <v>713</v>
      </c>
      <c r="L529">
        <v>713027</v>
      </c>
      <c r="M529" t="s">
        <v>569</v>
      </c>
      <c r="N529" t="str">
        <f t="shared" si="19"/>
        <v>713027 Wettkampfschützen Gau Memmingen e.V.</v>
      </c>
    </row>
    <row r="530" spans="11:14" x14ac:dyDescent="0.25">
      <c r="K530" t="str">
        <f t="shared" si="18"/>
        <v>713</v>
      </c>
      <c r="L530">
        <v>713028</v>
      </c>
      <c r="M530" t="s">
        <v>570</v>
      </c>
      <c r="N530" t="str">
        <f t="shared" si="19"/>
        <v>713028 SV Memmingerberg</v>
      </c>
    </row>
    <row r="531" spans="11:14" x14ac:dyDescent="0.25">
      <c r="K531" t="str">
        <f t="shared" si="18"/>
        <v>713</v>
      </c>
      <c r="L531">
        <v>713029</v>
      </c>
      <c r="M531" t="s">
        <v>571</v>
      </c>
      <c r="N531" t="str">
        <f t="shared" si="19"/>
        <v>713029 LwSSV Memmingerberg</v>
      </c>
    </row>
    <row r="532" spans="11:14" x14ac:dyDescent="0.25">
      <c r="K532" t="str">
        <f t="shared" si="18"/>
        <v>713</v>
      </c>
      <c r="L532">
        <v>713030</v>
      </c>
      <c r="M532" t="s">
        <v>572</v>
      </c>
      <c r="N532" t="str">
        <f t="shared" si="19"/>
        <v>713030 ZSG Niederrieden</v>
      </c>
    </row>
    <row r="533" spans="11:14" x14ac:dyDescent="0.25">
      <c r="K533" t="str">
        <f t="shared" si="18"/>
        <v>713</v>
      </c>
      <c r="L533">
        <v>713031</v>
      </c>
      <c r="M533" t="s">
        <v>573</v>
      </c>
      <c r="N533" t="str">
        <f t="shared" si="19"/>
        <v>713031 Illertal Oberopfingen</v>
      </c>
    </row>
    <row r="534" spans="11:14" x14ac:dyDescent="0.25">
      <c r="K534" t="str">
        <f t="shared" si="18"/>
        <v>713</v>
      </c>
      <c r="L534">
        <v>713032</v>
      </c>
      <c r="M534" t="s">
        <v>574</v>
      </c>
      <c r="N534" t="str">
        <f t="shared" si="19"/>
        <v>713032 SG Pless 1904</v>
      </c>
    </row>
    <row r="535" spans="11:14" x14ac:dyDescent="0.25">
      <c r="K535" t="str">
        <f t="shared" si="18"/>
        <v>713</v>
      </c>
      <c r="L535">
        <v>713033</v>
      </c>
      <c r="M535" t="s">
        <v>575</v>
      </c>
      <c r="N535" t="str">
        <f t="shared" si="19"/>
        <v>713033 Memminger BSV</v>
      </c>
    </row>
    <row r="536" spans="11:14" x14ac:dyDescent="0.25">
      <c r="K536" t="str">
        <f t="shared" si="18"/>
        <v>713</v>
      </c>
      <c r="L536">
        <v>713034</v>
      </c>
      <c r="M536" t="s">
        <v>576</v>
      </c>
      <c r="N536" t="str">
        <f t="shared" si="19"/>
        <v>713034 SV Schwaighausen</v>
      </c>
    </row>
    <row r="537" spans="11:14" x14ac:dyDescent="0.25">
      <c r="K537" t="str">
        <f t="shared" si="18"/>
        <v>713</v>
      </c>
      <c r="L537">
        <v>713035</v>
      </c>
      <c r="M537" t="s">
        <v>577</v>
      </c>
      <c r="N537" t="str">
        <f t="shared" si="19"/>
        <v>713035 SV Steinheim</v>
      </c>
    </row>
    <row r="538" spans="11:14" x14ac:dyDescent="0.25">
      <c r="K538" t="str">
        <f t="shared" si="18"/>
        <v>713</v>
      </c>
      <c r="L538">
        <v>713036</v>
      </c>
      <c r="M538" t="s">
        <v>578</v>
      </c>
      <c r="N538" t="str">
        <f t="shared" si="19"/>
        <v>713036 Edelweiß Trunkelsberg</v>
      </c>
    </row>
    <row r="539" spans="11:14" x14ac:dyDescent="0.25">
      <c r="K539" t="str">
        <f t="shared" si="18"/>
        <v>713</v>
      </c>
      <c r="L539">
        <v>713037</v>
      </c>
      <c r="M539" t="s">
        <v>579</v>
      </c>
      <c r="N539" t="str">
        <f t="shared" si="19"/>
        <v xml:space="preserve">713037 SV Hubertus Ungerhausen e.V. </v>
      </c>
    </row>
    <row r="540" spans="11:14" x14ac:dyDescent="0.25">
      <c r="K540" t="str">
        <f t="shared" si="18"/>
        <v>713</v>
      </c>
      <c r="L540">
        <v>713038</v>
      </c>
      <c r="M540" t="s">
        <v>580</v>
      </c>
      <c r="N540" t="str">
        <f t="shared" si="19"/>
        <v>713038 Edelweiß Westerheim</v>
      </c>
    </row>
    <row r="541" spans="11:14" x14ac:dyDescent="0.25">
      <c r="K541" t="str">
        <f t="shared" si="18"/>
        <v>713</v>
      </c>
      <c r="L541">
        <v>713039</v>
      </c>
      <c r="M541" t="s">
        <v>581</v>
      </c>
      <c r="N541" t="str">
        <f t="shared" si="19"/>
        <v>713039 SV Wolfertschwenden</v>
      </c>
    </row>
    <row r="542" spans="11:14" x14ac:dyDescent="0.25">
      <c r="K542" t="str">
        <f t="shared" si="18"/>
        <v>713</v>
      </c>
      <c r="L542">
        <v>713040</v>
      </c>
      <c r="M542" t="s">
        <v>582</v>
      </c>
      <c r="N542" t="str">
        <f t="shared" si="19"/>
        <v>713040 SV Woringen</v>
      </c>
    </row>
    <row r="543" spans="11:14" x14ac:dyDescent="0.25">
      <c r="K543" t="str">
        <f t="shared" si="18"/>
        <v>713</v>
      </c>
      <c r="L543">
        <v>713041</v>
      </c>
      <c r="M543" t="s">
        <v>583</v>
      </c>
      <c r="N543" t="str">
        <f t="shared" si="19"/>
        <v>713041 SG Zell</v>
      </c>
    </row>
    <row r="544" spans="11:14" x14ac:dyDescent="0.25">
      <c r="K544" t="str">
        <f t="shared" si="18"/>
        <v>713</v>
      </c>
      <c r="L544">
        <v>713042</v>
      </c>
      <c r="M544" t="s">
        <v>584</v>
      </c>
      <c r="N544" t="str">
        <f t="shared" si="19"/>
        <v>713042 Histor. FS Memmingen</v>
      </c>
    </row>
    <row r="545" spans="11:14" x14ac:dyDescent="0.25">
      <c r="K545" t="str">
        <f t="shared" si="18"/>
        <v>713</v>
      </c>
      <c r="L545">
        <v>713043</v>
      </c>
      <c r="M545" t="s">
        <v>585</v>
      </c>
      <c r="N545" t="str">
        <f t="shared" si="19"/>
        <v>713043 Illertaler Schützen-Jäger e.V.</v>
      </c>
    </row>
    <row r="546" spans="11:14" x14ac:dyDescent="0.25">
      <c r="K546" t="str">
        <f t="shared" si="18"/>
        <v>713</v>
      </c>
      <c r="L546">
        <v>713044</v>
      </c>
      <c r="M546" t="s">
        <v>586</v>
      </c>
      <c r="N546" t="str">
        <f t="shared" si="19"/>
        <v>713044 SV "Riednelke" Benningen</v>
      </c>
    </row>
    <row r="547" spans="11:14" x14ac:dyDescent="0.25">
      <c r="K547" t="str">
        <f t="shared" si="18"/>
        <v>714</v>
      </c>
      <c r="L547">
        <v>714001</v>
      </c>
      <c r="M547" t="s">
        <v>587</v>
      </c>
      <c r="N547" t="str">
        <f t="shared" si="19"/>
        <v>714001 SV Adler Altensteig e.V.</v>
      </c>
    </row>
    <row r="548" spans="11:14" x14ac:dyDescent="0.25">
      <c r="K548" t="str">
        <f t="shared" si="18"/>
        <v>714</v>
      </c>
      <c r="L548">
        <v>714002</v>
      </c>
      <c r="M548" t="s">
        <v>588</v>
      </c>
      <c r="N548" t="str">
        <f t="shared" si="19"/>
        <v>714002 Schützenges. Apfeltrach e.V.</v>
      </c>
    </row>
    <row r="549" spans="11:14" x14ac:dyDescent="0.25">
      <c r="K549" t="str">
        <f t="shared" si="18"/>
        <v>714</v>
      </c>
      <c r="L549">
        <v>714003</v>
      </c>
      <c r="M549" t="s">
        <v>589</v>
      </c>
      <c r="N549" t="str">
        <f t="shared" si="19"/>
        <v>714003 SV Frohsinn Bayersried e.V.</v>
      </c>
    </row>
    <row r="550" spans="11:14" x14ac:dyDescent="0.25">
      <c r="K550" t="str">
        <f t="shared" si="18"/>
        <v>714</v>
      </c>
      <c r="L550">
        <v>714004</v>
      </c>
      <c r="M550" t="s">
        <v>590</v>
      </c>
      <c r="N550" t="str">
        <f t="shared" si="19"/>
        <v>714004 SV 1907 Bedernau e.V.</v>
      </c>
    </row>
    <row r="551" spans="11:14" x14ac:dyDescent="0.25">
      <c r="K551" t="str">
        <f t="shared" si="18"/>
        <v>714</v>
      </c>
      <c r="L551">
        <v>714005</v>
      </c>
      <c r="M551" t="s">
        <v>591</v>
      </c>
      <c r="N551" t="str">
        <f t="shared" si="19"/>
        <v>714005 Adlersch. Breitenbrunn e.V.</v>
      </c>
    </row>
    <row r="552" spans="11:14" x14ac:dyDescent="0.25">
      <c r="K552" t="str">
        <f t="shared" si="18"/>
        <v>714</v>
      </c>
      <c r="L552">
        <v>714006</v>
      </c>
      <c r="M552" t="s">
        <v>592</v>
      </c>
      <c r="N552" t="str">
        <f t="shared" si="19"/>
        <v>714006 Hubertus Bronnen</v>
      </c>
    </row>
    <row r="553" spans="11:14" x14ac:dyDescent="0.25">
      <c r="K553" t="str">
        <f t="shared" si="18"/>
        <v>714</v>
      </c>
      <c r="L553">
        <v>714007</v>
      </c>
      <c r="M553" t="s">
        <v>593</v>
      </c>
      <c r="N553" t="str">
        <f t="shared" si="19"/>
        <v>714007 Kgl.priv. SG Dirlewang 1868</v>
      </c>
    </row>
    <row r="554" spans="11:14" x14ac:dyDescent="0.25">
      <c r="K554" t="str">
        <f t="shared" si="18"/>
        <v>714</v>
      </c>
      <c r="L554">
        <v>714008</v>
      </c>
      <c r="M554" t="s">
        <v>594</v>
      </c>
      <c r="N554" t="str">
        <f t="shared" si="19"/>
        <v>714008 Schützenv. Egelhofen</v>
      </c>
    </row>
    <row r="555" spans="11:14" x14ac:dyDescent="0.25">
      <c r="K555" t="str">
        <f t="shared" si="18"/>
        <v>714</v>
      </c>
      <c r="L555">
        <v>714009</v>
      </c>
      <c r="M555" t="s">
        <v>595</v>
      </c>
      <c r="N555" t="str">
        <f t="shared" si="19"/>
        <v>714009 SV "Hochfürst" Erisried</v>
      </c>
    </row>
    <row r="556" spans="11:14" x14ac:dyDescent="0.25">
      <c r="K556" t="str">
        <f t="shared" si="18"/>
        <v>714</v>
      </c>
      <c r="L556">
        <v>714010</v>
      </c>
      <c r="M556" t="s">
        <v>596</v>
      </c>
      <c r="N556" t="str">
        <f t="shared" si="19"/>
        <v>714010 Alpenrose Hasberg</v>
      </c>
    </row>
    <row r="557" spans="11:14" x14ac:dyDescent="0.25">
      <c r="K557" t="str">
        <f t="shared" si="18"/>
        <v>714</v>
      </c>
      <c r="L557">
        <v>714011</v>
      </c>
      <c r="M557" t="s">
        <v>597</v>
      </c>
      <c r="N557" t="str">
        <f t="shared" si="19"/>
        <v>714011 SV 1908 Enzian Hausen</v>
      </c>
    </row>
    <row r="558" spans="11:14" x14ac:dyDescent="0.25">
      <c r="K558" t="str">
        <f t="shared" si="18"/>
        <v>714</v>
      </c>
      <c r="L558">
        <v>714012</v>
      </c>
      <c r="M558" t="s">
        <v>598</v>
      </c>
      <c r="N558" t="str">
        <f t="shared" si="19"/>
        <v>714012 Bogensportverein Pfaffenhausen e.V.</v>
      </c>
    </row>
    <row r="559" spans="11:14" x14ac:dyDescent="0.25">
      <c r="K559" t="str">
        <f t="shared" si="18"/>
        <v>714</v>
      </c>
      <c r="L559">
        <v>714013</v>
      </c>
      <c r="M559" t="s">
        <v>599</v>
      </c>
      <c r="N559" t="str">
        <f t="shared" si="19"/>
        <v>714013 SV Köngetried-Saulengrain</v>
      </c>
    </row>
    <row r="560" spans="11:14" x14ac:dyDescent="0.25">
      <c r="K560" t="str">
        <f t="shared" si="18"/>
        <v>714</v>
      </c>
      <c r="L560">
        <v>714015</v>
      </c>
      <c r="M560" t="s">
        <v>600</v>
      </c>
      <c r="N560" t="str">
        <f t="shared" si="19"/>
        <v>714015 SV Boschh. Loppenhausen</v>
      </c>
    </row>
    <row r="561" spans="11:14" x14ac:dyDescent="0.25">
      <c r="K561" t="str">
        <f t="shared" si="18"/>
        <v>714</v>
      </c>
      <c r="L561">
        <v>714016</v>
      </c>
      <c r="M561" t="s">
        <v>601</v>
      </c>
      <c r="N561" t="str">
        <f t="shared" si="19"/>
        <v>714016 Frohsinn 1895 Mindelau</v>
      </c>
    </row>
    <row r="562" spans="11:14" x14ac:dyDescent="0.25">
      <c r="K562" t="str">
        <f t="shared" si="18"/>
        <v>714</v>
      </c>
      <c r="L562">
        <v>714018</v>
      </c>
      <c r="M562" t="s">
        <v>602</v>
      </c>
      <c r="N562" t="str">
        <f t="shared" si="19"/>
        <v>714018 Kgl.priv.FSG Mindelheim Frundsberg 1523</v>
      </c>
    </row>
    <row r="563" spans="11:14" x14ac:dyDescent="0.25">
      <c r="K563" t="str">
        <f t="shared" si="18"/>
        <v>714</v>
      </c>
      <c r="L563">
        <v>714020</v>
      </c>
      <c r="M563" t="s">
        <v>603</v>
      </c>
      <c r="N563" t="str">
        <f t="shared" si="19"/>
        <v>714020 Hubertus Mussenhausen</v>
      </c>
    </row>
    <row r="564" spans="11:14" x14ac:dyDescent="0.25">
      <c r="K564" t="str">
        <f t="shared" si="18"/>
        <v>714</v>
      </c>
      <c r="L564">
        <v>714021</v>
      </c>
      <c r="M564" t="s">
        <v>604</v>
      </c>
      <c r="N564" t="str">
        <f t="shared" si="19"/>
        <v>714021 Edelweiß Nassenbeuren</v>
      </c>
    </row>
    <row r="565" spans="11:14" x14ac:dyDescent="0.25">
      <c r="K565" t="str">
        <f t="shared" si="18"/>
        <v>714</v>
      </c>
      <c r="L565">
        <v>714022</v>
      </c>
      <c r="M565" t="s">
        <v>605</v>
      </c>
      <c r="N565" t="str">
        <f t="shared" si="19"/>
        <v>714022 Kgl.priv.Nassenbeuren</v>
      </c>
    </row>
    <row r="566" spans="11:14" x14ac:dyDescent="0.25">
      <c r="K566" t="str">
        <f t="shared" si="18"/>
        <v>714</v>
      </c>
      <c r="L566">
        <v>714023</v>
      </c>
      <c r="M566" t="s">
        <v>606</v>
      </c>
      <c r="N566" t="str">
        <f t="shared" si="19"/>
        <v>714023 SG Oberauerbach</v>
      </c>
    </row>
    <row r="567" spans="11:14" x14ac:dyDescent="0.25">
      <c r="K567" t="str">
        <f t="shared" si="18"/>
        <v>714</v>
      </c>
      <c r="L567">
        <v>714024</v>
      </c>
      <c r="M567" t="s">
        <v>607</v>
      </c>
      <c r="N567" t="str">
        <f t="shared" si="19"/>
        <v>714024 Heideröslein Oberegg</v>
      </c>
    </row>
    <row r="568" spans="11:14" x14ac:dyDescent="0.25">
      <c r="K568" t="str">
        <f t="shared" si="18"/>
        <v>714</v>
      </c>
      <c r="L568">
        <v>714025</v>
      </c>
      <c r="M568" t="s">
        <v>608</v>
      </c>
      <c r="N568" t="str">
        <f t="shared" si="19"/>
        <v>714025 SV Oberkammlach</v>
      </c>
    </row>
    <row r="569" spans="11:14" x14ac:dyDescent="0.25">
      <c r="K569" t="str">
        <f t="shared" si="18"/>
        <v>714</v>
      </c>
      <c r="L569">
        <v>714026</v>
      </c>
      <c r="M569" t="s">
        <v>609</v>
      </c>
      <c r="N569" t="str">
        <f t="shared" si="19"/>
        <v>714026 Hubertus Oberrieden</v>
      </c>
    </row>
    <row r="570" spans="11:14" x14ac:dyDescent="0.25">
      <c r="K570" t="str">
        <f t="shared" si="18"/>
        <v>714</v>
      </c>
      <c r="L570">
        <v>714027</v>
      </c>
      <c r="M570" t="s">
        <v>610</v>
      </c>
      <c r="N570" t="str">
        <f t="shared" si="19"/>
        <v>714027 SV 1848 Pfaffenhausen</v>
      </c>
    </row>
    <row r="571" spans="11:14" x14ac:dyDescent="0.25">
      <c r="K571" t="str">
        <f t="shared" si="18"/>
        <v>714</v>
      </c>
      <c r="L571">
        <v>714028</v>
      </c>
      <c r="M571" t="s">
        <v>611</v>
      </c>
      <c r="N571" t="str">
        <f t="shared" si="19"/>
        <v>714028 "Edelweiß" Salgen 1900 e.V.</v>
      </c>
    </row>
    <row r="572" spans="11:14" x14ac:dyDescent="0.25">
      <c r="K572" t="str">
        <f t="shared" si="18"/>
        <v>714</v>
      </c>
      <c r="L572">
        <v>714029</v>
      </c>
      <c r="M572" t="s">
        <v>612</v>
      </c>
      <c r="N572" t="str">
        <f t="shared" si="19"/>
        <v>714029 Frohsinn Schöneberg</v>
      </c>
    </row>
    <row r="573" spans="11:14" x14ac:dyDescent="0.25">
      <c r="K573" t="str">
        <f t="shared" si="18"/>
        <v>714</v>
      </c>
      <c r="L573">
        <v>714030</v>
      </c>
      <c r="M573" t="s">
        <v>613</v>
      </c>
      <c r="N573" t="str">
        <f t="shared" si="19"/>
        <v>714030 Diana Stetten</v>
      </c>
    </row>
    <row r="574" spans="11:14" x14ac:dyDescent="0.25">
      <c r="K574" t="str">
        <f t="shared" si="18"/>
        <v>714</v>
      </c>
      <c r="L574">
        <v>714031</v>
      </c>
      <c r="M574" t="s">
        <v>614</v>
      </c>
      <c r="N574" t="str">
        <f t="shared" si="19"/>
        <v>714031 Hubertus Unterauerbach</v>
      </c>
    </row>
    <row r="575" spans="11:14" x14ac:dyDescent="0.25">
      <c r="K575" t="str">
        <f t="shared" si="18"/>
        <v>714</v>
      </c>
      <c r="L575">
        <v>714032</v>
      </c>
      <c r="M575" t="s">
        <v>615</v>
      </c>
      <c r="N575" t="str">
        <f t="shared" si="19"/>
        <v>714032 Heiterkeit Unteregg</v>
      </c>
    </row>
    <row r="576" spans="11:14" x14ac:dyDescent="0.25">
      <c r="K576" t="str">
        <f t="shared" si="18"/>
        <v>714</v>
      </c>
      <c r="L576">
        <v>714033</v>
      </c>
      <c r="M576" t="s">
        <v>616</v>
      </c>
      <c r="N576" t="str">
        <f t="shared" si="19"/>
        <v>714033 Frohsinn Unterkammlach</v>
      </c>
    </row>
    <row r="577" spans="11:14" x14ac:dyDescent="0.25">
      <c r="K577" t="str">
        <f t="shared" si="18"/>
        <v>714</v>
      </c>
      <c r="L577">
        <v>714035</v>
      </c>
      <c r="M577" t="s">
        <v>617</v>
      </c>
      <c r="N577" t="str">
        <f t="shared" si="19"/>
        <v>714035 SG Unterrieden</v>
      </c>
    </row>
    <row r="578" spans="11:14" x14ac:dyDescent="0.25">
      <c r="K578" t="str">
        <f t="shared" ref="K578:K641" si="20">LEFT(L578,3)</f>
        <v>714</v>
      </c>
      <c r="L578">
        <v>714036</v>
      </c>
      <c r="M578" t="s">
        <v>618</v>
      </c>
      <c r="N578" t="str">
        <f t="shared" ref="N578:N641" si="21">L578&amp;" "&amp;M578</f>
        <v>714036 SSV 1928 Weilbach e.V.</v>
      </c>
    </row>
    <row r="579" spans="11:14" x14ac:dyDescent="0.25">
      <c r="K579" t="str">
        <f t="shared" si="20"/>
        <v>714</v>
      </c>
      <c r="L579">
        <v>714037</v>
      </c>
      <c r="M579" t="s">
        <v>619</v>
      </c>
      <c r="N579" t="str">
        <f t="shared" si="21"/>
        <v>714037 SV Westernach</v>
      </c>
    </row>
    <row r="580" spans="11:14" x14ac:dyDescent="0.25">
      <c r="K580" t="str">
        <f t="shared" si="20"/>
        <v>714</v>
      </c>
      <c r="L580">
        <v>714038</v>
      </c>
      <c r="M580" t="s">
        <v>620</v>
      </c>
      <c r="N580" t="str">
        <f t="shared" si="21"/>
        <v>714038 ASG Fähnlein Rechberg Mindelheim</v>
      </c>
    </row>
    <row r="581" spans="11:14" x14ac:dyDescent="0.25">
      <c r="K581" t="str">
        <f t="shared" si="20"/>
        <v>714</v>
      </c>
      <c r="L581">
        <v>714039</v>
      </c>
      <c r="M581" t="s">
        <v>621</v>
      </c>
      <c r="N581" t="str">
        <f t="shared" si="21"/>
        <v>714039 TSV 1861 Bogen Mindelheim</v>
      </c>
    </row>
    <row r="582" spans="11:14" x14ac:dyDescent="0.25">
      <c r="K582" t="str">
        <f t="shared" si="20"/>
        <v>715</v>
      </c>
      <c r="L582">
        <v>715001</v>
      </c>
      <c r="M582" t="s">
        <v>622</v>
      </c>
      <c r="N582" t="str">
        <f t="shared" si="21"/>
        <v>715001 SV Aach</v>
      </c>
    </row>
    <row r="583" spans="11:14" x14ac:dyDescent="0.25">
      <c r="K583" t="str">
        <f t="shared" si="20"/>
        <v>715</v>
      </c>
      <c r="L583">
        <v>715002</v>
      </c>
      <c r="M583" t="s">
        <v>623</v>
      </c>
      <c r="N583" t="str">
        <f t="shared" si="21"/>
        <v>715002 SV Akams</v>
      </c>
    </row>
    <row r="584" spans="11:14" x14ac:dyDescent="0.25">
      <c r="K584" t="str">
        <f t="shared" si="20"/>
        <v>715</v>
      </c>
      <c r="L584">
        <v>715003</v>
      </c>
      <c r="M584" t="s">
        <v>624</v>
      </c>
      <c r="N584" t="str">
        <f t="shared" si="21"/>
        <v>715003 SV Altstädten 1892 e.V.</v>
      </c>
    </row>
    <row r="585" spans="11:14" x14ac:dyDescent="0.25">
      <c r="K585" t="str">
        <f t="shared" si="20"/>
        <v>715</v>
      </c>
      <c r="L585">
        <v>715004</v>
      </c>
      <c r="M585" t="s">
        <v>625</v>
      </c>
      <c r="N585" t="str">
        <f t="shared" si="21"/>
        <v>715004 SV Au-Thalhofen</v>
      </c>
    </row>
    <row r="586" spans="11:14" x14ac:dyDescent="0.25">
      <c r="K586" t="str">
        <f t="shared" si="20"/>
        <v>715</v>
      </c>
      <c r="L586">
        <v>715005</v>
      </c>
      <c r="M586" t="s">
        <v>626</v>
      </c>
      <c r="N586" t="str">
        <f t="shared" si="21"/>
        <v>715005 SG Fluhenstein</v>
      </c>
    </row>
    <row r="587" spans="11:14" x14ac:dyDescent="0.25">
      <c r="K587" t="str">
        <f t="shared" si="20"/>
        <v>715</v>
      </c>
      <c r="L587">
        <v>715006</v>
      </c>
      <c r="M587" t="s">
        <v>627</v>
      </c>
      <c r="N587" t="str">
        <f t="shared" si="21"/>
        <v>715006 Kgl. Priv. SG Blaichach</v>
      </c>
    </row>
    <row r="588" spans="11:14" x14ac:dyDescent="0.25">
      <c r="K588" t="str">
        <f t="shared" si="20"/>
        <v>715</v>
      </c>
      <c r="L588">
        <v>715007</v>
      </c>
      <c r="M588" t="s">
        <v>628</v>
      </c>
      <c r="N588" t="str">
        <f t="shared" si="21"/>
        <v>715007 SV Bolsterlang</v>
      </c>
    </row>
    <row r="589" spans="11:14" x14ac:dyDescent="0.25">
      <c r="K589" t="str">
        <f t="shared" si="20"/>
        <v>715</v>
      </c>
      <c r="L589">
        <v>715008</v>
      </c>
      <c r="M589" t="s">
        <v>629</v>
      </c>
      <c r="N589" t="str">
        <f t="shared" si="21"/>
        <v>715008 SV Bühl a.Alpsee</v>
      </c>
    </row>
    <row r="590" spans="11:14" x14ac:dyDescent="0.25">
      <c r="K590" t="str">
        <f t="shared" si="20"/>
        <v>715</v>
      </c>
      <c r="L590">
        <v>715009</v>
      </c>
      <c r="M590" t="s">
        <v>630</v>
      </c>
      <c r="N590" t="str">
        <f t="shared" si="21"/>
        <v>715009 SG Burgberg e. V.</v>
      </c>
    </row>
    <row r="591" spans="11:14" x14ac:dyDescent="0.25">
      <c r="K591" t="str">
        <f t="shared" si="20"/>
        <v>715</v>
      </c>
      <c r="L591">
        <v>715010</v>
      </c>
      <c r="M591" t="s">
        <v>631</v>
      </c>
      <c r="N591" t="str">
        <f t="shared" si="21"/>
        <v>715010 SV Bergstätte Diepolz</v>
      </c>
    </row>
    <row r="592" spans="11:14" x14ac:dyDescent="0.25">
      <c r="K592" t="str">
        <f t="shared" si="20"/>
        <v>715</v>
      </c>
      <c r="L592">
        <v>715011</v>
      </c>
      <c r="M592" t="s">
        <v>632</v>
      </c>
      <c r="N592" t="str">
        <f t="shared" si="21"/>
        <v>715011 SV Eckarts 1924 e. V.</v>
      </c>
    </row>
    <row r="593" spans="11:14" x14ac:dyDescent="0.25">
      <c r="K593" t="str">
        <f t="shared" si="20"/>
        <v>715</v>
      </c>
      <c r="L593">
        <v>715012</v>
      </c>
      <c r="M593" t="s">
        <v>633</v>
      </c>
      <c r="N593" t="str">
        <f t="shared" si="21"/>
        <v>715012 SV Fischen 1878</v>
      </c>
    </row>
    <row r="594" spans="11:14" x14ac:dyDescent="0.25">
      <c r="K594" t="str">
        <f t="shared" si="20"/>
        <v>715</v>
      </c>
      <c r="L594">
        <v>715013</v>
      </c>
      <c r="M594" t="s">
        <v>634</v>
      </c>
      <c r="N594" t="str">
        <f t="shared" si="21"/>
        <v>715013 Böllerschützen Fischen e.V.</v>
      </c>
    </row>
    <row r="595" spans="11:14" x14ac:dyDescent="0.25">
      <c r="K595" t="str">
        <f t="shared" si="20"/>
        <v>715</v>
      </c>
      <c r="L595">
        <v>715014</v>
      </c>
      <c r="M595" t="s">
        <v>635</v>
      </c>
      <c r="N595" t="str">
        <f t="shared" si="21"/>
        <v>715014 Kgl. Priv. SG Hindelang</v>
      </c>
    </row>
    <row r="596" spans="11:14" x14ac:dyDescent="0.25">
      <c r="K596" t="str">
        <f t="shared" si="20"/>
        <v>715</v>
      </c>
      <c r="L596">
        <v>715015</v>
      </c>
      <c r="M596" t="s">
        <v>636</v>
      </c>
      <c r="N596" t="str">
        <f t="shared" si="21"/>
        <v>715015 SG Hinterstein</v>
      </c>
    </row>
    <row r="597" spans="11:14" x14ac:dyDescent="0.25">
      <c r="K597" t="str">
        <f t="shared" si="20"/>
        <v>715</v>
      </c>
      <c r="L597">
        <v>715016</v>
      </c>
      <c r="M597" t="s">
        <v>637</v>
      </c>
      <c r="N597" t="str">
        <f t="shared" si="21"/>
        <v>715016 Kgl.priv. SG Immenstadt</v>
      </c>
    </row>
    <row r="598" spans="11:14" x14ac:dyDescent="0.25">
      <c r="K598" t="str">
        <f t="shared" si="20"/>
        <v>715</v>
      </c>
      <c r="L598">
        <v>715017</v>
      </c>
      <c r="M598" t="s">
        <v>638</v>
      </c>
      <c r="N598" t="str">
        <f t="shared" si="21"/>
        <v>715017 SV Kranzegg e. V.</v>
      </c>
    </row>
    <row r="599" spans="11:14" x14ac:dyDescent="0.25">
      <c r="K599" t="str">
        <f t="shared" si="20"/>
        <v>715</v>
      </c>
      <c r="L599">
        <v>715018</v>
      </c>
      <c r="M599" t="s">
        <v>639</v>
      </c>
      <c r="N599" t="str">
        <f t="shared" si="21"/>
        <v>715018 SV Langenwang</v>
      </c>
    </row>
    <row r="600" spans="11:14" x14ac:dyDescent="0.25">
      <c r="K600" t="str">
        <f t="shared" si="20"/>
        <v>715</v>
      </c>
      <c r="L600">
        <v>715019</v>
      </c>
      <c r="M600" t="s">
        <v>640</v>
      </c>
      <c r="N600" t="str">
        <f t="shared" si="21"/>
        <v>715019 Vereinigte SG Missen</v>
      </c>
    </row>
    <row r="601" spans="11:14" x14ac:dyDescent="0.25">
      <c r="K601" t="str">
        <f t="shared" si="20"/>
        <v>715</v>
      </c>
      <c r="L601">
        <v>715020</v>
      </c>
      <c r="M601" t="s">
        <v>641</v>
      </c>
      <c r="N601" t="str">
        <f t="shared" si="21"/>
        <v>715020 Blockh. Niedersonthofen</v>
      </c>
    </row>
    <row r="602" spans="11:14" x14ac:dyDescent="0.25">
      <c r="K602" t="str">
        <f t="shared" si="20"/>
        <v>715</v>
      </c>
      <c r="L602">
        <v>715021</v>
      </c>
      <c r="M602" t="s">
        <v>642</v>
      </c>
      <c r="N602" t="str">
        <f t="shared" si="21"/>
        <v>715021 SG Obermaiselstein 1883</v>
      </c>
    </row>
    <row r="603" spans="11:14" x14ac:dyDescent="0.25">
      <c r="K603" t="str">
        <f t="shared" si="20"/>
        <v>715</v>
      </c>
      <c r="L603">
        <v>715022</v>
      </c>
      <c r="M603" t="s">
        <v>643</v>
      </c>
      <c r="N603" t="str">
        <f t="shared" si="21"/>
        <v>715022 SV Oberstaufen</v>
      </c>
    </row>
    <row r="604" spans="11:14" x14ac:dyDescent="0.25">
      <c r="K604" t="str">
        <f t="shared" si="20"/>
        <v>715</v>
      </c>
      <c r="L604">
        <v>715023</v>
      </c>
      <c r="M604" t="s">
        <v>644</v>
      </c>
      <c r="N604" t="str">
        <f t="shared" si="21"/>
        <v>715023 Kgl. priv. SG Oberstdorf</v>
      </c>
    </row>
    <row r="605" spans="11:14" x14ac:dyDescent="0.25">
      <c r="K605" t="str">
        <f t="shared" si="20"/>
        <v>715</v>
      </c>
      <c r="L605">
        <v>715024</v>
      </c>
      <c r="M605" t="s">
        <v>645</v>
      </c>
      <c r="N605" t="str">
        <f t="shared" si="21"/>
        <v>715024 SV Ofterschwang</v>
      </c>
    </row>
    <row r="606" spans="11:14" x14ac:dyDescent="0.25">
      <c r="K606" t="str">
        <f t="shared" si="20"/>
        <v>715</v>
      </c>
      <c r="L606">
        <v>715025</v>
      </c>
      <c r="M606" t="s">
        <v>646</v>
      </c>
      <c r="N606" t="str">
        <f t="shared" si="21"/>
        <v>715025 Fürstliche Schützenges. Rohrmoos</v>
      </c>
    </row>
    <row r="607" spans="11:14" x14ac:dyDescent="0.25">
      <c r="K607" t="str">
        <f t="shared" si="20"/>
        <v>715</v>
      </c>
      <c r="L607">
        <v>715026</v>
      </c>
      <c r="M607" t="s">
        <v>647</v>
      </c>
      <c r="N607" t="str">
        <f t="shared" si="21"/>
        <v>715026 SV Rauhenzell e. V.</v>
      </c>
    </row>
    <row r="608" spans="11:14" x14ac:dyDescent="0.25">
      <c r="K608" t="str">
        <f t="shared" si="20"/>
        <v>715</v>
      </c>
      <c r="L608">
        <v>715027</v>
      </c>
      <c r="M608" t="s">
        <v>648</v>
      </c>
      <c r="N608" t="str">
        <f t="shared" si="21"/>
        <v>715027 SV Rettenberg</v>
      </c>
    </row>
    <row r="609" spans="11:14" x14ac:dyDescent="0.25">
      <c r="K609" t="str">
        <f t="shared" si="20"/>
        <v>715</v>
      </c>
      <c r="L609">
        <v>715028</v>
      </c>
      <c r="M609" t="s">
        <v>649</v>
      </c>
      <c r="N609" t="str">
        <f t="shared" si="21"/>
        <v>715028 SG Rieden e. V.</v>
      </c>
    </row>
    <row r="610" spans="11:14" x14ac:dyDescent="0.25">
      <c r="K610" t="str">
        <f t="shared" si="20"/>
        <v>715</v>
      </c>
      <c r="L610">
        <v>715031</v>
      </c>
      <c r="M610" t="s">
        <v>650</v>
      </c>
      <c r="N610" t="str">
        <f t="shared" si="21"/>
        <v>715031 Kgl.priv. SG 1500 Sonthofen</v>
      </c>
    </row>
    <row r="611" spans="11:14" x14ac:dyDescent="0.25">
      <c r="K611" t="str">
        <f t="shared" si="20"/>
        <v>715</v>
      </c>
      <c r="L611">
        <v>715032</v>
      </c>
      <c r="M611" t="s">
        <v>651</v>
      </c>
      <c r="N611" t="str">
        <f t="shared" si="21"/>
        <v>715032 SV Schöllang 1889 e. V.</v>
      </c>
    </row>
    <row r="612" spans="11:14" x14ac:dyDescent="0.25">
      <c r="K612" t="str">
        <f t="shared" si="20"/>
        <v>715</v>
      </c>
      <c r="L612">
        <v>715033</v>
      </c>
      <c r="M612" t="s">
        <v>652</v>
      </c>
      <c r="N612" t="str">
        <f t="shared" si="21"/>
        <v>715033 D'Laubenberger Stein</v>
      </c>
    </row>
    <row r="613" spans="11:14" x14ac:dyDescent="0.25">
      <c r="K613" t="str">
        <f t="shared" si="20"/>
        <v>715</v>
      </c>
      <c r="L613">
        <v>715034</v>
      </c>
      <c r="M613" t="s">
        <v>653</v>
      </c>
      <c r="N613" t="str">
        <f t="shared" si="21"/>
        <v>715034 SV Konstanzer-Tal e.V.</v>
      </c>
    </row>
    <row r="614" spans="11:14" x14ac:dyDescent="0.25">
      <c r="K614" t="str">
        <f t="shared" si="20"/>
        <v>715</v>
      </c>
      <c r="L614">
        <v>715035</v>
      </c>
      <c r="M614" t="s">
        <v>654</v>
      </c>
      <c r="N614" t="str">
        <f t="shared" si="21"/>
        <v>715035 SV Tiefenbach</v>
      </c>
    </row>
    <row r="615" spans="11:14" x14ac:dyDescent="0.25">
      <c r="K615" t="str">
        <f t="shared" si="20"/>
        <v>715</v>
      </c>
      <c r="L615">
        <v>715036</v>
      </c>
      <c r="M615" t="s">
        <v>655</v>
      </c>
      <c r="N615" t="str">
        <f t="shared" si="21"/>
        <v>715036 SV Untermaiselstein e. V.</v>
      </c>
    </row>
    <row r="616" spans="11:14" x14ac:dyDescent="0.25">
      <c r="K616" t="str">
        <f t="shared" si="20"/>
        <v>715</v>
      </c>
      <c r="L616">
        <v>715037</v>
      </c>
      <c r="M616" t="s">
        <v>656</v>
      </c>
      <c r="N616" t="str">
        <f t="shared" si="21"/>
        <v>715037 SV Vorderburg 1878 e. V.</v>
      </c>
    </row>
    <row r="617" spans="11:14" x14ac:dyDescent="0.25">
      <c r="K617" t="str">
        <f t="shared" si="20"/>
        <v>715</v>
      </c>
      <c r="L617">
        <v>715038</v>
      </c>
      <c r="M617" t="s">
        <v>657</v>
      </c>
      <c r="N617" t="str">
        <f t="shared" si="21"/>
        <v>715038 Kgl. priv. SG Wertach</v>
      </c>
    </row>
    <row r="618" spans="11:14" x14ac:dyDescent="0.25">
      <c r="K618" t="str">
        <f t="shared" si="20"/>
        <v>715</v>
      </c>
      <c r="L618">
        <v>715041</v>
      </c>
      <c r="M618" t="s">
        <v>658</v>
      </c>
      <c r="N618" t="str">
        <f t="shared" si="21"/>
        <v>715041 SV Zaumberg 1909 e. V.</v>
      </c>
    </row>
    <row r="619" spans="11:14" x14ac:dyDescent="0.25">
      <c r="K619" t="str">
        <f t="shared" si="20"/>
        <v>715</v>
      </c>
      <c r="L619">
        <v>715042</v>
      </c>
      <c r="M619" t="s">
        <v>659</v>
      </c>
      <c r="N619" t="str">
        <f t="shared" si="21"/>
        <v>715042 SG Rottachberg e.V.</v>
      </c>
    </row>
    <row r="620" spans="11:14" x14ac:dyDescent="0.25">
      <c r="K620" t="str">
        <f t="shared" si="20"/>
        <v>715</v>
      </c>
      <c r="L620">
        <v>715044</v>
      </c>
      <c r="M620" t="s">
        <v>660</v>
      </c>
      <c r="N620" t="str">
        <f t="shared" si="21"/>
        <v>715044 SV Seifen 1904</v>
      </c>
    </row>
    <row r="621" spans="11:14" x14ac:dyDescent="0.25">
      <c r="K621" t="str">
        <f t="shared" si="20"/>
        <v>715</v>
      </c>
      <c r="L621">
        <v>715046</v>
      </c>
      <c r="M621" t="s">
        <v>661</v>
      </c>
      <c r="N621" t="str">
        <f t="shared" si="21"/>
        <v>715046 SG Unterjoch 1874 e. V.</v>
      </c>
    </row>
    <row r="622" spans="11:14" x14ac:dyDescent="0.25">
      <c r="K622" t="str">
        <f t="shared" si="20"/>
        <v>715</v>
      </c>
      <c r="L622">
        <v>715047</v>
      </c>
      <c r="M622" t="s">
        <v>662</v>
      </c>
      <c r="N622" t="str">
        <f t="shared" si="21"/>
        <v>715047 SV 79 Tiefenbach Bogen</v>
      </c>
    </row>
    <row r="623" spans="11:14" x14ac:dyDescent="0.25">
      <c r="K623" t="str">
        <f t="shared" si="20"/>
        <v>715</v>
      </c>
      <c r="L623">
        <v>715048</v>
      </c>
      <c r="M623" t="s">
        <v>663</v>
      </c>
      <c r="N623" t="str">
        <f t="shared" si="21"/>
        <v>715048 SV Stillachtal</v>
      </c>
    </row>
    <row r="624" spans="11:14" x14ac:dyDescent="0.25">
      <c r="K624" t="str">
        <f t="shared" si="20"/>
        <v>715</v>
      </c>
      <c r="L624">
        <v>715051</v>
      </c>
      <c r="M624" t="s">
        <v>664</v>
      </c>
      <c r="N624" t="str">
        <f t="shared" si="21"/>
        <v>715051 SV Nagelfluh Steibis</v>
      </c>
    </row>
    <row r="625" spans="11:14" x14ac:dyDescent="0.25">
      <c r="K625" t="str">
        <f t="shared" si="20"/>
        <v>715</v>
      </c>
      <c r="L625">
        <v>715052</v>
      </c>
      <c r="M625" t="s">
        <v>665</v>
      </c>
      <c r="N625" t="str">
        <f t="shared" si="21"/>
        <v>715052 Oberallgäuer Gauschützen</v>
      </c>
    </row>
    <row r="626" spans="11:14" x14ac:dyDescent="0.25">
      <c r="K626" t="str">
        <f t="shared" si="20"/>
        <v>716</v>
      </c>
      <c r="L626">
        <v>716001</v>
      </c>
      <c r="M626" t="s">
        <v>666</v>
      </c>
      <c r="N626" t="str">
        <f t="shared" si="21"/>
        <v>716001 Vereinigte Böllerschützen Eisenberg e.V.</v>
      </c>
    </row>
    <row r="627" spans="11:14" x14ac:dyDescent="0.25">
      <c r="K627" t="str">
        <f t="shared" si="20"/>
        <v>716</v>
      </c>
      <c r="L627">
        <v>716002</v>
      </c>
      <c r="M627" t="s">
        <v>667</v>
      </c>
      <c r="N627" t="str">
        <f t="shared" si="21"/>
        <v>716002 SV Buching-Berghof e.V.</v>
      </c>
    </row>
    <row r="628" spans="11:14" x14ac:dyDescent="0.25">
      <c r="K628" t="str">
        <f t="shared" si="20"/>
        <v>716</v>
      </c>
      <c r="L628">
        <v>716003</v>
      </c>
      <c r="M628" t="s">
        <v>668</v>
      </c>
      <c r="N628" t="str">
        <f t="shared" si="21"/>
        <v>716003 Freyberg-Eisenberg-Zell</v>
      </c>
    </row>
    <row r="629" spans="11:14" x14ac:dyDescent="0.25">
      <c r="K629" t="str">
        <f t="shared" si="20"/>
        <v>716</v>
      </c>
      <c r="L629">
        <v>716004</v>
      </c>
      <c r="M629" t="s">
        <v>669</v>
      </c>
      <c r="N629" t="str">
        <f t="shared" si="21"/>
        <v>716004 Kgl.priv.FSG Füssen</v>
      </c>
    </row>
    <row r="630" spans="11:14" x14ac:dyDescent="0.25">
      <c r="K630" t="str">
        <f t="shared" si="20"/>
        <v>716</v>
      </c>
      <c r="L630">
        <v>716006</v>
      </c>
      <c r="M630" t="s">
        <v>670</v>
      </c>
      <c r="N630" t="str">
        <f t="shared" si="21"/>
        <v>716006 St.Ulrich Seeg</v>
      </c>
    </row>
    <row r="631" spans="11:14" x14ac:dyDescent="0.25">
      <c r="K631" t="str">
        <f t="shared" si="20"/>
        <v>716</v>
      </c>
      <c r="L631">
        <v>716007</v>
      </c>
      <c r="M631" t="s">
        <v>671</v>
      </c>
      <c r="N631" t="str">
        <f t="shared" si="21"/>
        <v>716007 Burg Hopfen</v>
      </c>
    </row>
    <row r="632" spans="11:14" x14ac:dyDescent="0.25">
      <c r="K632" t="str">
        <f t="shared" si="20"/>
        <v>716</v>
      </c>
      <c r="L632">
        <v>716008</v>
      </c>
      <c r="M632" t="s">
        <v>672</v>
      </c>
      <c r="N632" t="str">
        <f t="shared" si="21"/>
        <v>716008 Hubertus Hopferau</v>
      </c>
    </row>
    <row r="633" spans="11:14" x14ac:dyDescent="0.25">
      <c r="K633" t="str">
        <f t="shared" si="20"/>
        <v>716</v>
      </c>
      <c r="L633">
        <v>716009</v>
      </c>
      <c r="M633" t="s">
        <v>673</v>
      </c>
      <c r="N633" t="str">
        <f t="shared" si="21"/>
        <v>716009 Vereinigte SG Lechbruck</v>
      </c>
    </row>
    <row r="634" spans="11:14" x14ac:dyDescent="0.25">
      <c r="K634" t="str">
        <f t="shared" si="20"/>
        <v>716</v>
      </c>
      <c r="L634">
        <v>716010</v>
      </c>
      <c r="M634" t="s">
        <v>674</v>
      </c>
      <c r="N634" t="str">
        <f t="shared" si="21"/>
        <v>716010 Edelweiß Nesselwang</v>
      </c>
    </row>
    <row r="635" spans="11:14" x14ac:dyDescent="0.25">
      <c r="K635" t="str">
        <f t="shared" si="20"/>
        <v>716</v>
      </c>
      <c r="L635">
        <v>716011</v>
      </c>
      <c r="M635" t="s">
        <v>675</v>
      </c>
      <c r="N635" t="str">
        <f t="shared" si="21"/>
        <v>716011 SV Jägermeister Osterreinen</v>
      </c>
    </row>
    <row r="636" spans="11:14" x14ac:dyDescent="0.25">
      <c r="K636" t="str">
        <f t="shared" si="20"/>
        <v>716</v>
      </c>
      <c r="L636">
        <v>716012</v>
      </c>
      <c r="M636" t="s">
        <v>676</v>
      </c>
      <c r="N636" t="str">
        <f t="shared" si="21"/>
        <v>716012 Kgl.priv.FSG Pfronten</v>
      </c>
    </row>
    <row r="637" spans="11:14" x14ac:dyDescent="0.25">
      <c r="K637" t="str">
        <f t="shared" si="20"/>
        <v>716</v>
      </c>
      <c r="L637">
        <v>716013</v>
      </c>
      <c r="M637" t="s">
        <v>677</v>
      </c>
      <c r="N637" t="str">
        <f t="shared" si="21"/>
        <v>716013 SV 1875 Roßhaupten</v>
      </c>
    </row>
    <row r="638" spans="11:14" x14ac:dyDescent="0.25">
      <c r="K638" t="str">
        <f t="shared" si="20"/>
        <v>716</v>
      </c>
      <c r="L638">
        <v>716014</v>
      </c>
      <c r="M638" t="s">
        <v>678</v>
      </c>
      <c r="N638" t="str">
        <f t="shared" si="21"/>
        <v>716014 Rückholz</v>
      </c>
    </row>
    <row r="639" spans="11:14" x14ac:dyDescent="0.25">
      <c r="K639" t="str">
        <f t="shared" si="20"/>
        <v>716</v>
      </c>
      <c r="L639">
        <v>716015</v>
      </c>
      <c r="M639" t="s">
        <v>679</v>
      </c>
      <c r="N639" t="str">
        <f t="shared" si="21"/>
        <v>716015 Vereinigte SG Schwangau</v>
      </c>
    </row>
    <row r="640" spans="11:14" x14ac:dyDescent="0.25">
      <c r="K640" t="str">
        <f t="shared" si="20"/>
        <v>716</v>
      </c>
      <c r="L640">
        <v>716016</v>
      </c>
      <c r="M640" t="s">
        <v>680</v>
      </c>
      <c r="N640" t="str">
        <f t="shared" si="21"/>
        <v>716016 Vereinigte Schützen Trauchgau e.V.</v>
      </c>
    </row>
    <row r="641" spans="11:14" x14ac:dyDescent="0.25">
      <c r="K641" t="str">
        <f t="shared" si="20"/>
        <v>716</v>
      </c>
      <c r="L641">
        <v>716017</v>
      </c>
      <c r="M641" t="s">
        <v>681</v>
      </c>
      <c r="N641" t="str">
        <f t="shared" si="21"/>
        <v>716017 1.Füssener Böllerschützenvereinigung e.V</v>
      </c>
    </row>
    <row r="642" spans="11:14" x14ac:dyDescent="0.25">
      <c r="K642" t="str">
        <f t="shared" ref="K642:K705" si="22">LEFT(L642,3)</f>
        <v>716</v>
      </c>
      <c r="L642">
        <v>716018</v>
      </c>
      <c r="M642" t="s">
        <v>682</v>
      </c>
      <c r="N642" t="str">
        <f t="shared" ref="N642:N705" si="23">L642&amp;" "&amp;M642</f>
        <v>716018 SG Weissensee</v>
      </c>
    </row>
    <row r="643" spans="11:14" x14ac:dyDescent="0.25">
      <c r="K643" t="str">
        <f t="shared" si="22"/>
        <v>716</v>
      </c>
      <c r="L643">
        <v>716019</v>
      </c>
      <c r="M643" t="s">
        <v>683</v>
      </c>
      <c r="N643" t="str">
        <f t="shared" si="23"/>
        <v>716019 Schießsportgruppe Füssen</v>
      </c>
    </row>
    <row r="644" spans="11:14" x14ac:dyDescent="0.25">
      <c r="K644" t="str">
        <f t="shared" si="22"/>
        <v>716</v>
      </c>
      <c r="L644">
        <v>716020</v>
      </c>
      <c r="M644" t="s">
        <v>684</v>
      </c>
      <c r="N644" t="str">
        <f t="shared" si="23"/>
        <v>716020 Sportschützen Ostallgäu</v>
      </c>
    </row>
    <row r="645" spans="11:14" x14ac:dyDescent="0.25">
      <c r="K645" t="str">
        <f t="shared" si="22"/>
        <v>717</v>
      </c>
      <c r="L645">
        <v>717001</v>
      </c>
      <c r="M645" t="s">
        <v>685</v>
      </c>
      <c r="N645" t="str">
        <f t="shared" si="23"/>
        <v>717001 Edelweiß Attenhausen</v>
      </c>
    </row>
    <row r="646" spans="11:14" x14ac:dyDescent="0.25">
      <c r="K646" t="str">
        <f t="shared" si="22"/>
        <v>717</v>
      </c>
      <c r="L646">
        <v>717003</v>
      </c>
      <c r="M646" t="s">
        <v>686</v>
      </c>
      <c r="N646" t="str">
        <f t="shared" si="23"/>
        <v>717003 Schützenverein Böhen</v>
      </c>
    </row>
    <row r="647" spans="11:14" x14ac:dyDescent="0.25">
      <c r="K647" t="str">
        <f t="shared" si="22"/>
        <v>717</v>
      </c>
      <c r="L647">
        <v>717004</v>
      </c>
      <c r="M647" t="s">
        <v>687</v>
      </c>
      <c r="N647" t="str">
        <f t="shared" si="23"/>
        <v>717004 Schützenv. Dietratried</v>
      </c>
    </row>
    <row r="648" spans="11:14" x14ac:dyDescent="0.25">
      <c r="K648" t="str">
        <f t="shared" si="22"/>
        <v>717</v>
      </c>
      <c r="L648">
        <v>717005</v>
      </c>
      <c r="M648" t="s">
        <v>688</v>
      </c>
      <c r="N648" t="str">
        <f t="shared" si="23"/>
        <v>717005 SV "Günztal" Eldern</v>
      </c>
    </row>
    <row r="649" spans="11:14" x14ac:dyDescent="0.25">
      <c r="K649" t="str">
        <f t="shared" si="22"/>
        <v>717</v>
      </c>
      <c r="L649">
        <v>717006</v>
      </c>
      <c r="M649" t="s">
        <v>689</v>
      </c>
      <c r="N649" t="str">
        <f t="shared" si="23"/>
        <v>717006 Alpenrose Engetried</v>
      </c>
    </row>
    <row r="650" spans="11:14" x14ac:dyDescent="0.25">
      <c r="K650" t="str">
        <f t="shared" si="22"/>
        <v>717</v>
      </c>
      <c r="L650">
        <v>717007</v>
      </c>
      <c r="M650" t="s">
        <v>690</v>
      </c>
      <c r="N650" t="str">
        <f t="shared" si="23"/>
        <v>717007 Edelweiß Frechenrieden</v>
      </c>
    </row>
    <row r="651" spans="11:14" x14ac:dyDescent="0.25">
      <c r="K651" t="str">
        <f t="shared" si="22"/>
        <v>717</v>
      </c>
      <c r="L651">
        <v>717009</v>
      </c>
      <c r="M651" t="s">
        <v>691</v>
      </c>
      <c r="N651" t="str">
        <f t="shared" si="23"/>
        <v>717009 Bavaria Hawangen</v>
      </c>
    </row>
    <row r="652" spans="11:14" x14ac:dyDescent="0.25">
      <c r="K652" t="str">
        <f t="shared" si="22"/>
        <v>717</v>
      </c>
      <c r="L652">
        <v>717010</v>
      </c>
      <c r="M652" t="s">
        <v>692</v>
      </c>
      <c r="N652" t="str">
        <f t="shared" si="23"/>
        <v>717010 Schützenverein Karlins e. V.</v>
      </c>
    </row>
    <row r="653" spans="11:14" x14ac:dyDescent="0.25">
      <c r="K653" t="str">
        <f t="shared" si="22"/>
        <v>717</v>
      </c>
      <c r="L653">
        <v>717011</v>
      </c>
      <c r="M653" t="s">
        <v>693</v>
      </c>
      <c r="N653" t="str">
        <f t="shared" si="23"/>
        <v>717011 SV "Enzian" Kuttern</v>
      </c>
    </row>
    <row r="654" spans="11:14" x14ac:dyDescent="0.25">
      <c r="K654" t="str">
        <f t="shared" si="22"/>
        <v>717</v>
      </c>
      <c r="L654">
        <v>717012</v>
      </c>
      <c r="M654" t="s">
        <v>694</v>
      </c>
      <c r="N654" t="str">
        <f t="shared" si="23"/>
        <v>717012 Günztaler Mkt.Rettenbach</v>
      </c>
    </row>
    <row r="655" spans="11:14" x14ac:dyDescent="0.25">
      <c r="K655" t="str">
        <f t="shared" si="22"/>
        <v>717</v>
      </c>
      <c r="L655">
        <v>717013</v>
      </c>
      <c r="M655" t="s">
        <v>695</v>
      </c>
      <c r="N655" t="str">
        <f t="shared" si="23"/>
        <v>717013 Schützenv. Niederdorf</v>
      </c>
    </row>
    <row r="656" spans="11:14" x14ac:dyDescent="0.25">
      <c r="K656" t="str">
        <f t="shared" si="22"/>
        <v>717</v>
      </c>
      <c r="L656">
        <v>717014</v>
      </c>
      <c r="M656" t="s">
        <v>696</v>
      </c>
      <c r="N656" t="str">
        <f t="shared" si="23"/>
        <v>717014 Schützenverein Ollarzried</v>
      </c>
    </row>
    <row r="657" spans="11:14" x14ac:dyDescent="0.25">
      <c r="K657" t="str">
        <f t="shared" si="22"/>
        <v>717</v>
      </c>
      <c r="L657">
        <v>717015</v>
      </c>
      <c r="M657" t="s">
        <v>697</v>
      </c>
      <c r="N657" t="str">
        <f t="shared" si="23"/>
        <v>717015 Vereinigte SG Ottobeuren</v>
      </c>
    </row>
    <row r="658" spans="11:14" x14ac:dyDescent="0.25">
      <c r="K658" t="str">
        <f t="shared" si="22"/>
        <v>717</v>
      </c>
      <c r="L658">
        <v>717016</v>
      </c>
      <c r="M658" t="s">
        <v>698</v>
      </c>
      <c r="N658" t="str">
        <f t="shared" si="23"/>
        <v>717016 Schützenlust Sontheim</v>
      </c>
    </row>
    <row r="659" spans="11:14" x14ac:dyDescent="0.25">
      <c r="K659" t="str">
        <f t="shared" si="22"/>
        <v>717</v>
      </c>
      <c r="L659">
        <v>717017</v>
      </c>
      <c r="M659" t="s">
        <v>699</v>
      </c>
      <c r="N659" t="str">
        <f t="shared" si="23"/>
        <v>717017 Edelweiß Schlegelsberg</v>
      </c>
    </row>
    <row r="660" spans="11:14" x14ac:dyDescent="0.25">
      <c r="K660" t="str">
        <f t="shared" si="22"/>
        <v>717</v>
      </c>
      <c r="L660">
        <v>717018</v>
      </c>
      <c r="M660" t="s">
        <v>700</v>
      </c>
      <c r="N660" t="str">
        <f t="shared" si="23"/>
        <v>717018 Wettkampfschützen Gau Ottobeuren e.V.</v>
      </c>
    </row>
    <row r="661" spans="11:14" x14ac:dyDescent="0.25">
      <c r="K661" t="str">
        <f t="shared" si="22"/>
        <v>717</v>
      </c>
      <c r="L661">
        <v>717019</v>
      </c>
      <c r="M661" t="s">
        <v>701</v>
      </c>
      <c r="N661" t="str">
        <f t="shared" si="23"/>
        <v>717019 Hubertus Wineden</v>
      </c>
    </row>
    <row r="662" spans="11:14" x14ac:dyDescent="0.25">
      <c r="K662" t="str">
        <f t="shared" si="22"/>
        <v>717</v>
      </c>
      <c r="L662">
        <v>717020</v>
      </c>
      <c r="M662" t="s">
        <v>702</v>
      </c>
      <c r="N662" t="str">
        <f t="shared" si="23"/>
        <v>717020 Immergrün Wolferts</v>
      </c>
    </row>
    <row r="663" spans="11:14" x14ac:dyDescent="0.25">
      <c r="K663" t="str">
        <f t="shared" si="22"/>
        <v>718</v>
      </c>
      <c r="L663">
        <v>718001</v>
      </c>
      <c r="M663" t="s">
        <v>703</v>
      </c>
      <c r="N663" t="str">
        <f t="shared" si="23"/>
        <v>718001 Schützenges. 1900 Alerheim</v>
      </c>
    </row>
    <row r="664" spans="11:14" x14ac:dyDescent="0.25">
      <c r="K664" t="str">
        <f t="shared" si="22"/>
        <v>718</v>
      </c>
      <c r="L664">
        <v>718002</v>
      </c>
      <c r="M664" t="s">
        <v>704</v>
      </c>
      <c r="N664" t="str">
        <f t="shared" si="23"/>
        <v>718002 Altschützen Amerdingen</v>
      </c>
    </row>
    <row r="665" spans="11:14" x14ac:dyDescent="0.25">
      <c r="K665" t="str">
        <f t="shared" si="22"/>
        <v>718</v>
      </c>
      <c r="L665">
        <v>718003</v>
      </c>
      <c r="M665" t="s">
        <v>705</v>
      </c>
      <c r="N665" t="str">
        <f t="shared" si="23"/>
        <v>718003 SV Glück-Auf Appetshofen-Lierheim e.V.</v>
      </c>
    </row>
    <row r="666" spans="11:14" x14ac:dyDescent="0.25">
      <c r="K666" t="str">
        <f t="shared" si="22"/>
        <v>718</v>
      </c>
      <c r="L666">
        <v>718004</v>
      </c>
      <c r="M666" t="s">
        <v>706</v>
      </c>
      <c r="N666" t="str">
        <f t="shared" si="23"/>
        <v>718004 Grenzschützen Aufhausen</v>
      </c>
    </row>
    <row r="667" spans="11:14" x14ac:dyDescent="0.25">
      <c r="K667" t="str">
        <f t="shared" si="22"/>
        <v>718</v>
      </c>
      <c r="L667">
        <v>718005</v>
      </c>
      <c r="M667" t="s">
        <v>707</v>
      </c>
      <c r="N667" t="str">
        <f t="shared" si="23"/>
        <v>718005 Wörnitzgrund Auhausen</v>
      </c>
    </row>
    <row r="668" spans="11:14" x14ac:dyDescent="0.25">
      <c r="K668" t="str">
        <f t="shared" si="22"/>
        <v>718</v>
      </c>
      <c r="L668">
        <v>718006</v>
      </c>
      <c r="M668" t="s">
        <v>708</v>
      </c>
      <c r="N668" t="str">
        <f t="shared" si="23"/>
        <v>718006 Goldbachschützen Baldingen</v>
      </c>
    </row>
    <row r="669" spans="11:14" x14ac:dyDescent="0.25">
      <c r="K669" t="str">
        <f t="shared" si="22"/>
        <v>718</v>
      </c>
      <c r="L669">
        <v>718007</v>
      </c>
      <c r="M669" t="s">
        <v>709</v>
      </c>
      <c r="N669" t="str">
        <f t="shared" si="23"/>
        <v>718007 SV Germania Balgheim</v>
      </c>
    </row>
    <row r="670" spans="11:14" x14ac:dyDescent="0.25">
      <c r="K670" t="str">
        <f t="shared" si="22"/>
        <v>718</v>
      </c>
      <c r="L670">
        <v>718008</v>
      </c>
      <c r="M670" t="s">
        <v>710</v>
      </c>
      <c r="N670" t="str">
        <f t="shared" si="23"/>
        <v>718008 SV Auerhahn Belzheim</v>
      </c>
    </row>
    <row r="671" spans="11:14" x14ac:dyDescent="0.25">
      <c r="K671" t="str">
        <f t="shared" si="22"/>
        <v>718</v>
      </c>
      <c r="L671">
        <v>718009</v>
      </c>
      <c r="M671" t="s">
        <v>711</v>
      </c>
      <c r="N671" t="str">
        <f t="shared" si="23"/>
        <v>718009 Schützengilde Bollstadt</v>
      </c>
    </row>
    <row r="672" spans="11:14" x14ac:dyDescent="0.25">
      <c r="K672" t="str">
        <f t="shared" si="22"/>
        <v>718</v>
      </c>
      <c r="L672">
        <v>718010</v>
      </c>
      <c r="M672" t="s">
        <v>712</v>
      </c>
      <c r="N672" t="str">
        <f t="shared" si="23"/>
        <v>718010 Heideschützen Bühl im Ries</v>
      </c>
    </row>
    <row r="673" spans="11:14" x14ac:dyDescent="0.25">
      <c r="K673" t="str">
        <f t="shared" si="22"/>
        <v>718</v>
      </c>
      <c r="L673">
        <v>718011</v>
      </c>
      <c r="M673" t="s">
        <v>713</v>
      </c>
      <c r="N673" t="str">
        <f t="shared" si="23"/>
        <v>718011 SG Hubertus Deiningen</v>
      </c>
    </row>
    <row r="674" spans="11:14" x14ac:dyDescent="0.25">
      <c r="K674" t="str">
        <f t="shared" si="22"/>
        <v>718</v>
      </c>
      <c r="L674">
        <v>718012</v>
      </c>
      <c r="M674" t="s">
        <v>714</v>
      </c>
      <c r="N674" t="str">
        <f t="shared" si="23"/>
        <v>718012 Förderverein Edelweiß Minderoffingen</v>
      </c>
    </row>
    <row r="675" spans="11:14" x14ac:dyDescent="0.25">
      <c r="K675" t="str">
        <f t="shared" si="22"/>
        <v>718</v>
      </c>
      <c r="L675">
        <v>718013</v>
      </c>
      <c r="M675" t="s">
        <v>715</v>
      </c>
      <c r="N675" t="str">
        <f t="shared" si="23"/>
        <v>718013 Junglandbund Dürrenzimmern e. V.</v>
      </c>
    </row>
    <row r="676" spans="11:14" x14ac:dyDescent="0.25">
      <c r="K676" t="str">
        <f t="shared" si="22"/>
        <v>718</v>
      </c>
      <c r="L676">
        <v>718014</v>
      </c>
      <c r="M676" t="s">
        <v>716</v>
      </c>
      <c r="N676" t="str">
        <f t="shared" si="23"/>
        <v>718014 SV Hubertus Ehingen e.V.</v>
      </c>
    </row>
    <row r="677" spans="11:14" x14ac:dyDescent="0.25">
      <c r="K677" t="str">
        <f t="shared" si="22"/>
        <v>718</v>
      </c>
      <c r="L677">
        <v>718015</v>
      </c>
      <c r="M677" t="s">
        <v>717</v>
      </c>
      <c r="N677" t="str">
        <f t="shared" si="23"/>
        <v>718015 Egerschützen Enkingen</v>
      </c>
    </row>
    <row r="678" spans="11:14" x14ac:dyDescent="0.25">
      <c r="K678" t="str">
        <f t="shared" si="22"/>
        <v>718</v>
      </c>
      <c r="L678">
        <v>718016</v>
      </c>
      <c r="M678" t="s">
        <v>718</v>
      </c>
      <c r="N678" t="str">
        <f t="shared" si="23"/>
        <v>718016 Enzian Forheim e.V.</v>
      </c>
    </row>
    <row r="679" spans="11:14" x14ac:dyDescent="0.25">
      <c r="K679" t="str">
        <f t="shared" si="22"/>
        <v>718</v>
      </c>
      <c r="L679">
        <v>718017</v>
      </c>
      <c r="M679" t="s">
        <v>719</v>
      </c>
      <c r="N679" t="str">
        <f t="shared" si="23"/>
        <v>718017 FV d. Karolinger-Schützen Hohenaltheim</v>
      </c>
    </row>
    <row r="680" spans="11:14" x14ac:dyDescent="0.25">
      <c r="K680" t="str">
        <f t="shared" si="22"/>
        <v>718</v>
      </c>
      <c r="L680">
        <v>718018</v>
      </c>
      <c r="M680" t="s">
        <v>720</v>
      </c>
      <c r="N680" t="str">
        <f t="shared" si="23"/>
        <v>718018 Goldberg Goldburghausen</v>
      </c>
    </row>
    <row r="681" spans="11:14" x14ac:dyDescent="0.25">
      <c r="K681" t="str">
        <f t="shared" si="22"/>
        <v>718</v>
      </c>
      <c r="L681">
        <v>718019</v>
      </c>
      <c r="M681" t="s">
        <v>721</v>
      </c>
      <c r="N681" t="str">
        <f t="shared" si="23"/>
        <v>718019 Germania Großelfingen</v>
      </c>
    </row>
    <row r="682" spans="11:14" x14ac:dyDescent="0.25">
      <c r="K682" t="str">
        <f t="shared" si="22"/>
        <v>718</v>
      </c>
      <c r="L682">
        <v>718020</v>
      </c>
      <c r="M682" t="s">
        <v>722</v>
      </c>
      <c r="N682" t="str">
        <f t="shared" si="23"/>
        <v>718020 Hubertus Großsorheim</v>
      </c>
    </row>
    <row r="683" spans="11:14" x14ac:dyDescent="0.25">
      <c r="K683" t="str">
        <f t="shared" si="22"/>
        <v>718</v>
      </c>
      <c r="L683">
        <v>718021</v>
      </c>
      <c r="M683" t="s">
        <v>723</v>
      </c>
      <c r="N683" t="str">
        <f t="shared" si="23"/>
        <v>718021 Wittelsbach Hainsfarth</v>
      </c>
    </row>
    <row r="684" spans="11:14" x14ac:dyDescent="0.25">
      <c r="K684" t="str">
        <f t="shared" si="22"/>
        <v>718</v>
      </c>
      <c r="L684">
        <v>718022</v>
      </c>
      <c r="M684" t="s">
        <v>724</v>
      </c>
      <c r="N684" t="str">
        <f t="shared" si="23"/>
        <v>718022 Schützengilde Hausen-Seglohe</v>
      </c>
    </row>
    <row r="685" spans="11:14" x14ac:dyDescent="0.25">
      <c r="K685" t="str">
        <f t="shared" si="22"/>
        <v>718</v>
      </c>
      <c r="L685">
        <v>718023</v>
      </c>
      <c r="M685" t="s">
        <v>725</v>
      </c>
      <c r="N685" t="str">
        <f t="shared" si="23"/>
        <v>718023 Adlerberg Herkheim</v>
      </c>
    </row>
    <row r="686" spans="11:14" x14ac:dyDescent="0.25">
      <c r="K686" t="str">
        <f t="shared" si="22"/>
        <v>718</v>
      </c>
      <c r="L686">
        <v>718024</v>
      </c>
      <c r="M686" t="s">
        <v>726</v>
      </c>
      <c r="N686" t="str">
        <f t="shared" si="23"/>
        <v>718024 Edelweiß Heroldingen e.V.</v>
      </c>
    </row>
    <row r="687" spans="11:14" x14ac:dyDescent="0.25">
      <c r="K687" t="str">
        <f t="shared" si="22"/>
        <v>718</v>
      </c>
      <c r="L687">
        <v>718025</v>
      </c>
      <c r="M687" t="s">
        <v>727</v>
      </c>
      <c r="N687" t="str">
        <f t="shared" si="23"/>
        <v>718025 Almenrausch Hochaltingen</v>
      </c>
    </row>
    <row r="688" spans="11:14" x14ac:dyDescent="0.25">
      <c r="K688" t="str">
        <f t="shared" si="22"/>
        <v>718</v>
      </c>
      <c r="L688">
        <v>718026</v>
      </c>
      <c r="M688" t="s">
        <v>728</v>
      </c>
      <c r="N688" t="str">
        <f t="shared" si="23"/>
        <v>718026 Korolinger-Schützen Hohenaltheim</v>
      </c>
    </row>
    <row r="689" spans="11:14" x14ac:dyDescent="0.25">
      <c r="K689" t="str">
        <f t="shared" si="22"/>
        <v>718</v>
      </c>
      <c r="L689">
        <v>718027</v>
      </c>
      <c r="M689" t="s">
        <v>729</v>
      </c>
      <c r="N689" t="str">
        <f t="shared" si="23"/>
        <v>718027 SG 1928 Kleinerdlingen-Holheim</v>
      </c>
    </row>
    <row r="690" spans="11:14" x14ac:dyDescent="0.25">
      <c r="K690" t="str">
        <f t="shared" si="22"/>
        <v>718</v>
      </c>
      <c r="L690">
        <v>718028</v>
      </c>
      <c r="M690" t="s">
        <v>730</v>
      </c>
      <c r="N690" t="str">
        <f t="shared" si="23"/>
        <v>718028 Edelweiß Kleinsorheim</v>
      </c>
    </row>
    <row r="691" spans="11:14" x14ac:dyDescent="0.25">
      <c r="K691" t="str">
        <f t="shared" si="22"/>
        <v>718</v>
      </c>
      <c r="L691">
        <v>718029</v>
      </c>
      <c r="M691" t="s">
        <v>731</v>
      </c>
      <c r="N691" t="str">
        <f t="shared" si="23"/>
        <v>718029 SV "Hubertus" Kösingen e.V.</v>
      </c>
    </row>
    <row r="692" spans="11:14" x14ac:dyDescent="0.25">
      <c r="K692" t="str">
        <f t="shared" si="22"/>
        <v>718</v>
      </c>
      <c r="L692">
        <v>718031</v>
      </c>
      <c r="M692" t="s">
        <v>732</v>
      </c>
      <c r="N692" t="str">
        <f t="shared" si="23"/>
        <v>718031 St.Michael Löpsingen</v>
      </c>
    </row>
    <row r="693" spans="11:14" x14ac:dyDescent="0.25">
      <c r="K693" t="str">
        <f t="shared" si="22"/>
        <v>718</v>
      </c>
      <c r="L693">
        <v>718032</v>
      </c>
      <c r="M693" t="s">
        <v>733</v>
      </c>
      <c r="N693" t="str">
        <f t="shared" si="23"/>
        <v>718032 St.Sebastian Maihingen</v>
      </c>
    </row>
    <row r="694" spans="11:14" x14ac:dyDescent="0.25">
      <c r="K694" t="str">
        <f t="shared" si="22"/>
        <v>718</v>
      </c>
      <c r="L694">
        <v>718033</v>
      </c>
      <c r="M694" t="s">
        <v>734</v>
      </c>
      <c r="N694" t="str">
        <f t="shared" si="23"/>
        <v>718033 SV Bavaria Megesheim e.V.</v>
      </c>
    </row>
    <row r="695" spans="11:14" x14ac:dyDescent="0.25">
      <c r="K695" t="str">
        <f t="shared" si="22"/>
        <v>718</v>
      </c>
      <c r="L695">
        <v>718034</v>
      </c>
      <c r="M695" t="s">
        <v>735</v>
      </c>
      <c r="N695" t="str">
        <f t="shared" si="23"/>
        <v>718034 Edelweiß Minderoffingen</v>
      </c>
    </row>
    <row r="696" spans="11:14" x14ac:dyDescent="0.25">
      <c r="K696" t="str">
        <f t="shared" si="22"/>
        <v>718</v>
      </c>
      <c r="L696">
        <v>718035</v>
      </c>
      <c r="M696" t="s">
        <v>736</v>
      </c>
      <c r="N696" t="str">
        <f t="shared" si="23"/>
        <v>718035 Rosenau Mönchsdeggingen</v>
      </c>
    </row>
    <row r="697" spans="11:14" x14ac:dyDescent="0.25">
      <c r="K697" t="str">
        <f t="shared" si="22"/>
        <v>718</v>
      </c>
      <c r="L697">
        <v>718036</v>
      </c>
      <c r="M697" t="s">
        <v>737</v>
      </c>
      <c r="N697" t="str">
        <f t="shared" si="23"/>
        <v>718036 St. Georg Möttingen e.V.</v>
      </c>
    </row>
    <row r="698" spans="11:14" x14ac:dyDescent="0.25">
      <c r="K698" t="str">
        <f t="shared" si="22"/>
        <v>718</v>
      </c>
      <c r="L698">
        <v>718037</v>
      </c>
      <c r="M698" t="s">
        <v>738</v>
      </c>
      <c r="N698" t="str">
        <f t="shared" si="23"/>
        <v>718037 Lohengrin Munningen</v>
      </c>
    </row>
    <row r="699" spans="11:14" x14ac:dyDescent="0.25">
      <c r="K699" t="str">
        <f t="shared" si="22"/>
        <v>718</v>
      </c>
      <c r="L699">
        <v>718038</v>
      </c>
      <c r="M699" t="s">
        <v>739</v>
      </c>
      <c r="N699" t="str">
        <f t="shared" si="23"/>
        <v>718038 Schützengilde Nähermemmingen</v>
      </c>
    </row>
    <row r="700" spans="11:14" x14ac:dyDescent="0.25">
      <c r="K700" t="str">
        <f t="shared" si="22"/>
        <v>718</v>
      </c>
      <c r="L700">
        <v>718039</v>
      </c>
      <c r="M700" t="s">
        <v>740</v>
      </c>
      <c r="N700" t="str">
        <f t="shared" si="23"/>
        <v>718039 ESV Nördlingen e.V.</v>
      </c>
    </row>
    <row r="701" spans="11:14" x14ac:dyDescent="0.25">
      <c r="K701" t="str">
        <f t="shared" si="22"/>
        <v>718</v>
      </c>
      <c r="L701">
        <v>718040</v>
      </c>
      <c r="M701" t="s">
        <v>741</v>
      </c>
      <c r="N701" t="str">
        <f t="shared" si="23"/>
        <v>718040 Priv.SG 1399 Nördlingen</v>
      </c>
    </row>
    <row r="702" spans="11:14" x14ac:dyDescent="0.25">
      <c r="K702" t="str">
        <f t="shared" si="22"/>
        <v>718</v>
      </c>
      <c r="L702">
        <v>718041</v>
      </c>
      <c r="M702" t="s">
        <v>742</v>
      </c>
      <c r="N702" t="str">
        <f t="shared" si="23"/>
        <v>718041 Tell Nördlingen e.V.</v>
      </c>
    </row>
    <row r="703" spans="11:14" x14ac:dyDescent="0.25">
      <c r="K703" t="str">
        <f t="shared" si="22"/>
        <v>718</v>
      </c>
      <c r="L703">
        <v>718042</v>
      </c>
      <c r="M703" t="s">
        <v>743</v>
      </c>
      <c r="N703" t="str">
        <f t="shared" si="23"/>
        <v>718042 Eichenlaub Oberringingen</v>
      </c>
    </row>
    <row r="704" spans="11:14" x14ac:dyDescent="0.25">
      <c r="K704" t="str">
        <f t="shared" si="22"/>
        <v>718</v>
      </c>
      <c r="L704">
        <v>718043</v>
      </c>
      <c r="M704" t="s">
        <v>744</v>
      </c>
      <c r="N704" t="str">
        <f t="shared" si="23"/>
        <v>718043 Kgl. Priv. HSG 1445 Oettingen</v>
      </c>
    </row>
    <row r="705" spans="11:14" x14ac:dyDescent="0.25">
      <c r="K705" t="str">
        <f t="shared" si="22"/>
        <v>718</v>
      </c>
      <c r="L705">
        <v>718044</v>
      </c>
      <c r="M705" t="s">
        <v>745</v>
      </c>
      <c r="N705" t="str">
        <f t="shared" si="23"/>
        <v>718044 Germania Pfäfflingen</v>
      </c>
    </row>
    <row r="706" spans="11:14" x14ac:dyDescent="0.25">
      <c r="K706" t="str">
        <f t="shared" ref="K706:K769" si="24">LEFT(L706,3)</f>
        <v>718</v>
      </c>
      <c r="L706">
        <v>718045</v>
      </c>
      <c r="M706" t="s">
        <v>746</v>
      </c>
      <c r="N706" t="str">
        <f t="shared" ref="N706:N769" si="25">L706&amp;" "&amp;M706</f>
        <v>718045 Edelweiß Rohrbach</v>
      </c>
    </row>
    <row r="707" spans="11:14" x14ac:dyDescent="0.25">
      <c r="K707" t="str">
        <f t="shared" si="24"/>
        <v>718</v>
      </c>
      <c r="L707">
        <v>718046</v>
      </c>
      <c r="M707" t="s">
        <v>747</v>
      </c>
      <c r="N707" t="str">
        <f t="shared" si="25"/>
        <v>718046 Keilerschützen Schweindorf</v>
      </c>
    </row>
    <row r="708" spans="11:14" x14ac:dyDescent="0.25">
      <c r="K708" t="str">
        <f t="shared" si="24"/>
        <v>718</v>
      </c>
      <c r="L708">
        <v>718047</v>
      </c>
      <c r="M708" t="s">
        <v>748</v>
      </c>
      <c r="N708" t="str">
        <f t="shared" si="25"/>
        <v>718047 Wurfscheiben-Club Amerdingen e.V.</v>
      </c>
    </row>
    <row r="709" spans="11:14" x14ac:dyDescent="0.25">
      <c r="K709" t="str">
        <f t="shared" si="24"/>
        <v>718</v>
      </c>
      <c r="L709">
        <v>718048</v>
      </c>
      <c r="M709" t="s">
        <v>749</v>
      </c>
      <c r="N709" t="str">
        <f t="shared" si="25"/>
        <v>718048 Rieser Sportschützenverein e.V.</v>
      </c>
    </row>
    <row r="710" spans="11:14" x14ac:dyDescent="0.25">
      <c r="K710" t="str">
        <f t="shared" si="24"/>
        <v>718</v>
      </c>
      <c r="L710">
        <v>718049</v>
      </c>
      <c r="M710" t="s">
        <v>750</v>
      </c>
      <c r="N710" t="str">
        <f t="shared" si="25"/>
        <v>718049 Bavaria Wallerstein e.V.</v>
      </c>
    </row>
    <row r="711" spans="11:14" x14ac:dyDescent="0.25">
      <c r="K711" t="str">
        <f t="shared" si="24"/>
        <v>718</v>
      </c>
      <c r="L711">
        <v>718050</v>
      </c>
      <c r="M711" t="s">
        <v>751</v>
      </c>
      <c r="N711" t="str">
        <f t="shared" si="25"/>
        <v>718050 Wörnitzschützen Wechingen e.V.</v>
      </c>
    </row>
    <row r="712" spans="11:14" x14ac:dyDescent="0.25">
      <c r="K712" t="str">
        <f t="shared" si="24"/>
        <v>718</v>
      </c>
      <c r="L712">
        <v>718051</v>
      </c>
      <c r="M712" t="s">
        <v>752</v>
      </c>
      <c r="N712" t="str">
        <f t="shared" si="25"/>
        <v>718051 SV St. Martin Utzmemmingen e.V.</v>
      </c>
    </row>
    <row r="713" spans="11:14" x14ac:dyDescent="0.25">
      <c r="K713" t="str">
        <f t="shared" si="24"/>
        <v>718</v>
      </c>
      <c r="L713">
        <v>718052</v>
      </c>
      <c r="M713" t="s">
        <v>753</v>
      </c>
      <c r="N713" t="str">
        <f t="shared" si="25"/>
        <v>718052 Eintracht Ziswingen</v>
      </c>
    </row>
    <row r="714" spans="11:14" x14ac:dyDescent="0.25">
      <c r="K714" t="str">
        <f t="shared" si="24"/>
        <v>718</v>
      </c>
      <c r="L714">
        <v>718053</v>
      </c>
      <c r="M714" t="s">
        <v>754</v>
      </c>
      <c r="N714" t="str">
        <f t="shared" si="25"/>
        <v>718053 Albuchschützen Schmähingen e.V.</v>
      </c>
    </row>
    <row r="715" spans="11:14" x14ac:dyDescent="0.25">
      <c r="K715" t="str">
        <f t="shared" si="24"/>
        <v>718</v>
      </c>
      <c r="L715">
        <v>718054</v>
      </c>
      <c r="M715" t="s">
        <v>755</v>
      </c>
      <c r="N715" t="str">
        <f t="shared" si="25"/>
        <v>718054 Burgschützen Steinhart</v>
      </c>
    </row>
    <row r="716" spans="11:14" x14ac:dyDescent="0.25">
      <c r="K716" t="str">
        <f t="shared" si="24"/>
        <v>718</v>
      </c>
      <c r="L716">
        <v>718055</v>
      </c>
      <c r="M716" t="s">
        <v>756</v>
      </c>
      <c r="N716" t="str">
        <f t="shared" si="25"/>
        <v>718055 Niederhaussch. Hürnheim</v>
      </c>
    </row>
    <row r="717" spans="11:14" x14ac:dyDescent="0.25">
      <c r="K717" t="str">
        <f t="shared" si="24"/>
        <v>718</v>
      </c>
      <c r="L717">
        <v>718056</v>
      </c>
      <c r="M717" t="s">
        <v>757</v>
      </c>
      <c r="N717" t="str">
        <f t="shared" si="25"/>
        <v>718056 Schützengilde Schopflohe</v>
      </c>
    </row>
    <row r="718" spans="11:14" x14ac:dyDescent="0.25">
      <c r="K718" t="str">
        <f t="shared" si="24"/>
        <v>718</v>
      </c>
      <c r="L718">
        <v>718057</v>
      </c>
      <c r="M718" t="s">
        <v>758</v>
      </c>
      <c r="N718" t="str">
        <f t="shared" si="25"/>
        <v>718057 Schieß-Cl.Graf v.Stauffenberg Amerdingen</v>
      </c>
    </row>
    <row r="719" spans="11:14" x14ac:dyDescent="0.25">
      <c r="K719" t="str">
        <f t="shared" si="24"/>
        <v>718</v>
      </c>
      <c r="L719">
        <v>718058</v>
      </c>
      <c r="M719" t="s">
        <v>759</v>
      </c>
      <c r="N719" t="str">
        <f t="shared" si="25"/>
        <v>718058 Rohrachtal Polsingen e.V.</v>
      </c>
    </row>
    <row r="720" spans="11:14" x14ac:dyDescent="0.25">
      <c r="K720" t="str">
        <f t="shared" si="24"/>
        <v>718</v>
      </c>
      <c r="L720">
        <v>718059</v>
      </c>
      <c r="M720" t="s">
        <v>760</v>
      </c>
      <c r="N720" t="str">
        <f t="shared" si="25"/>
        <v>718059 St.Ulrich Marktoffingen</v>
      </c>
    </row>
    <row r="721" spans="11:14" x14ac:dyDescent="0.25">
      <c r="K721" t="str">
        <f t="shared" si="24"/>
        <v>718</v>
      </c>
      <c r="L721">
        <v>718060</v>
      </c>
      <c r="M721" t="s">
        <v>761</v>
      </c>
      <c r="N721" t="str">
        <f t="shared" si="25"/>
        <v>718060 TSV Abt.KK 1926 Mönchsdeggingen</v>
      </c>
    </row>
    <row r="722" spans="11:14" x14ac:dyDescent="0.25">
      <c r="K722" t="str">
        <f t="shared" si="24"/>
        <v>718</v>
      </c>
      <c r="L722">
        <v>718061</v>
      </c>
      <c r="M722" t="s">
        <v>762</v>
      </c>
      <c r="N722" t="str">
        <f t="shared" si="25"/>
        <v>718061 Hubertus e.V. Fremdingen</v>
      </c>
    </row>
    <row r="723" spans="11:14" x14ac:dyDescent="0.25">
      <c r="K723" t="str">
        <f t="shared" si="24"/>
        <v>718</v>
      </c>
      <c r="L723">
        <v>718062</v>
      </c>
      <c r="M723" t="s">
        <v>763</v>
      </c>
      <c r="N723" t="str">
        <f t="shared" si="25"/>
        <v>718062 SV Lehmingen-Dornstadt</v>
      </c>
    </row>
    <row r="724" spans="11:14" x14ac:dyDescent="0.25">
      <c r="K724" t="str">
        <f t="shared" si="24"/>
        <v>719</v>
      </c>
      <c r="L724">
        <v>719001</v>
      </c>
      <c r="M724" t="s">
        <v>764</v>
      </c>
      <c r="N724" t="str">
        <f t="shared" si="25"/>
        <v>719001 SV Attenhofen</v>
      </c>
    </row>
    <row r="725" spans="11:14" x14ac:dyDescent="0.25">
      <c r="K725" t="str">
        <f t="shared" si="24"/>
        <v>719</v>
      </c>
      <c r="L725">
        <v>719002</v>
      </c>
      <c r="M725" t="s">
        <v>765</v>
      </c>
      <c r="N725" t="str">
        <f t="shared" si="25"/>
        <v>719002 SV Tell Balmertshofen-Biberberg</v>
      </c>
    </row>
    <row r="726" spans="11:14" x14ac:dyDescent="0.25">
      <c r="K726" t="str">
        <f t="shared" si="24"/>
        <v>719</v>
      </c>
      <c r="L726">
        <v>719003</v>
      </c>
      <c r="M726" t="s">
        <v>766</v>
      </c>
      <c r="N726" t="str">
        <f t="shared" si="25"/>
        <v>719003 Hubertus Beuren</v>
      </c>
    </row>
    <row r="727" spans="11:14" x14ac:dyDescent="0.25">
      <c r="K727" t="str">
        <f t="shared" si="24"/>
        <v>719</v>
      </c>
      <c r="L727">
        <v>719004</v>
      </c>
      <c r="M727" t="s">
        <v>767</v>
      </c>
      <c r="N727" t="str">
        <f t="shared" si="25"/>
        <v>719004 SV Biberach</v>
      </c>
    </row>
    <row r="728" spans="11:14" x14ac:dyDescent="0.25">
      <c r="K728" t="str">
        <f t="shared" si="24"/>
        <v>719</v>
      </c>
      <c r="L728">
        <v>719005</v>
      </c>
      <c r="M728" t="s">
        <v>768</v>
      </c>
      <c r="N728" t="str">
        <f t="shared" si="25"/>
        <v>719005 SV Biberachzell</v>
      </c>
    </row>
    <row r="729" spans="11:14" x14ac:dyDescent="0.25">
      <c r="K729" t="str">
        <f t="shared" si="24"/>
        <v>719</v>
      </c>
      <c r="L729">
        <v>719006</v>
      </c>
      <c r="M729" t="s">
        <v>769</v>
      </c>
      <c r="N729" t="str">
        <f t="shared" si="25"/>
        <v>719006 Hubertus Bubenhausen</v>
      </c>
    </row>
    <row r="730" spans="11:14" x14ac:dyDescent="0.25">
      <c r="K730" t="str">
        <f t="shared" si="24"/>
        <v>719</v>
      </c>
      <c r="L730">
        <v>719007</v>
      </c>
      <c r="M730" t="s">
        <v>770</v>
      </c>
      <c r="N730" t="str">
        <f t="shared" si="25"/>
        <v>719007 SV 1883 Buch</v>
      </c>
    </row>
    <row r="731" spans="11:14" x14ac:dyDescent="0.25">
      <c r="K731" t="str">
        <f t="shared" si="24"/>
        <v>719</v>
      </c>
      <c r="L731">
        <v>719008</v>
      </c>
      <c r="M731" t="s">
        <v>771</v>
      </c>
      <c r="N731" t="str">
        <f t="shared" si="25"/>
        <v>719008 SV Emershofen</v>
      </c>
    </row>
    <row r="732" spans="11:14" x14ac:dyDescent="0.25">
      <c r="K732" t="str">
        <f t="shared" si="24"/>
        <v>719</v>
      </c>
      <c r="L732">
        <v>719009</v>
      </c>
      <c r="M732" t="s">
        <v>772</v>
      </c>
      <c r="N732" t="str">
        <f t="shared" si="25"/>
        <v>719009 SV Erbishofen</v>
      </c>
    </row>
    <row r="733" spans="11:14" x14ac:dyDescent="0.25">
      <c r="K733" t="str">
        <f t="shared" si="24"/>
        <v>719</v>
      </c>
      <c r="L733">
        <v>719010</v>
      </c>
      <c r="M733" t="s">
        <v>773</v>
      </c>
      <c r="N733" t="str">
        <f t="shared" si="25"/>
        <v>719010 SV Gannertshofen</v>
      </c>
    </row>
    <row r="734" spans="11:14" x14ac:dyDescent="0.25">
      <c r="K734" t="str">
        <f t="shared" si="24"/>
        <v>719</v>
      </c>
      <c r="L734">
        <v>719011</v>
      </c>
      <c r="M734" t="s">
        <v>774</v>
      </c>
      <c r="N734" t="str">
        <f t="shared" si="25"/>
        <v>719011 Pfeil Grafertshofen</v>
      </c>
    </row>
    <row r="735" spans="11:14" x14ac:dyDescent="0.25">
      <c r="K735" t="str">
        <f t="shared" si="24"/>
        <v>719</v>
      </c>
      <c r="L735">
        <v>719012</v>
      </c>
      <c r="M735" t="s">
        <v>775</v>
      </c>
      <c r="N735" t="str">
        <f t="shared" si="25"/>
        <v>719012 Der Bundschuh Hetschwang</v>
      </c>
    </row>
    <row r="736" spans="11:14" x14ac:dyDescent="0.25">
      <c r="K736" t="str">
        <f t="shared" si="24"/>
        <v>719</v>
      </c>
      <c r="L736">
        <v>719013</v>
      </c>
      <c r="M736" t="s">
        <v>776</v>
      </c>
      <c r="N736" t="str">
        <f t="shared" si="25"/>
        <v>719013 Adler Hittistetten-Witzighausen e.V.</v>
      </c>
    </row>
    <row r="737" spans="11:14" x14ac:dyDescent="0.25">
      <c r="K737" t="str">
        <f t="shared" si="24"/>
        <v>719</v>
      </c>
      <c r="L737">
        <v>719014</v>
      </c>
      <c r="M737" t="s">
        <v>777</v>
      </c>
      <c r="N737" t="str">
        <f t="shared" si="25"/>
        <v>719014 Tell Ingstetten</v>
      </c>
    </row>
    <row r="738" spans="11:14" x14ac:dyDescent="0.25">
      <c r="K738" t="str">
        <f t="shared" si="24"/>
        <v>719</v>
      </c>
      <c r="L738">
        <v>719015</v>
      </c>
      <c r="M738" t="s">
        <v>778</v>
      </c>
      <c r="N738" t="str">
        <f t="shared" si="25"/>
        <v>719015 SV Kadeltshofen</v>
      </c>
    </row>
    <row r="739" spans="11:14" x14ac:dyDescent="0.25">
      <c r="K739" t="str">
        <f t="shared" si="24"/>
        <v>719</v>
      </c>
      <c r="L739">
        <v>719016</v>
      </c>
      <c r="M739" t="s">
        <v>779</v>
      </c>
      <c r="N739" t="str">
        <f t="shared" si="25"/>
        <v>719016 Niederhausen</v>
      </c>
    </row>
    <row r="740" spans="11:14" x14ac:dyDescent="0.25">
      <c r="K740" t="str">
        <f t="shared" si="24"/>
        <v>719</v>
      </c>
      <c r="L740">
        <v>719017</v>
      </c>
      <c r="M740" t="s">
        <v>780</v>
      </c>
      <c r="N740" t="str">
        <f t="shared" si="25"/>
        <v>719017 Hubertus 1883 Obenhausen</v>
      </c>
    </row>
    <row r="741" spans="11:14" x14ac:dyDescent="0.25">
      <c r="K741" t="str">
        <f t="shared" si="24"/>
        <v>719</v>
      </c>
      <c r="L741">
        <v>719018</v>
      </c>
      <c r="M741" t="s">
        <v>781</v>
      </c>
      <c r="N741" t="str">
        <f t="shared" si="25"/>
        <v>719018 SV Oberhausen</v>
      </c>
    </row>
    <row r="742" spans="11:14" x14ac:dyDescent="0.25">
      <c r="K742" t="str">
        <f t="shared" si="24"/>
        <v>719</v>
      </c>
      <c r="L742">
        <v>719019</v>
      </c>
      <c r="M742" t="s">
        <v>782</v>
      </c>
      <c r="N742" t="str">
        <f t="shared" si="25"/>
        <v>719019 SV Ober-Unterreichenbach</v>
      </c>
    </row>
    <row r="743" spans="11:14" x14ac:dyDescent="0.25">
      <c r="K743" t="str">
        <f t="shared" si="24"/>
        <v>719</v>
      </c>
      <c r="L743">
        <v>719020</v>
      </c>
      <c r="M743" t="s">
        <v>783</v>
      </c>
      <c r="N743" t="str">
        <f t="shared" si="25"/>
        <v>719020 Tell Rennertshofen-Nordholz</v>
      </c>
    </row>
    <row r="744" spans="11:14" x14ac:dyDescent="0.25">
      <c r="K744" t="str">
        <f t="shared" si="24"/>
        <v>719</v>
      </c>
      <c r="L744">
        <v>719021</v>
      </c>
      <c r="M744" t="s">
        <v>784</v>
      </c>
      <c r="N744" t="str">
        <f t="shared" si="25"/>
        <v>719021 SV Roggenburg</v>
      </c>
    </row>
    <row r="745" spans="11:14" x14ac:dyDescent="0.25">
      <c r="K745" t="str">
        <f t="shared" si="24"/>
        <v>719</v>
      </c>
      <c r="L745">
        <v>719022</v>
      </c>
      <c r="M745" t="s">
        <v>785</v>
      </c>
      <c r="N745" t="str">
        <f t="shared" si="25"/>
        <v>719022 Hubertus Schießen</v>
      </c>
    </row>
    <row r="746" spans="11:14" x14ac:dyDescent="0.25">
      <c r="K746" t="str">
        <f t="shared" si="24"/>
        <v>719</v>
      </c>
      <c r="L746">
        <v>719023</v>
      </c>
      <c r="M746" t="s">
        <v>786</v>
      </c>
      <c r="N746" t="str">
        <f t="shared" si="25"/>
        <v>719023 Hubertus Unterroth</v>
      </c>
    </row>
    <row r="747" spans="11:14" x14ac:dyDescent="0.25">
      <c r="K747" t="str">
        <f t="shared" si="24"/>
        <v>719</v>
      </c>
      <c r="L747">
        <v>719024</v>
      </c>
      <c r="M747" t="s">
        <v>787</v>
      </c>
      <c r="N747" t="str">
        <f t="shared" si="25"/>
        <v>719024 SV Wallenhausen</v>
      </c>
    </row>
    <row r="748" spans="11:14" x14ac:dyDescent="0.25">
      <c r="K748" t="str">
        <f t="shared" si="24"/>
        <v>719</v>
      </c>
      <c r="L748">
        <v>719025</v>
      </c>
      <c r="M748" t="s">
        <v>788</v>
      </c>
      <c r="N748" t="str">
        <f t="shared" si="25"/>
        <v>719025 Kgl.priv.SG 1497 Weißenhorn</v>
      </c>
    </row>
    <row r="749" spans="11:14" x14ac:dyDescent="0.25">
      <c r="K749" t="str">
        <f t="shared" si="24"/>
        <v>719</v>
      </c>
      <c r="L749">
        <v>719026</v>
      </c>
      <c r="M749" t="s">
        <v>789</v>
      </c>
      <c r="N749" t="str">
        <f t="shared" si="25"/>
        <v>719026 Hubertus Wullenstetten</v>
      </c>
    </row>
    <row r="750" spans="11:14" x14ac:dyDescent="0.25">
      <c r="K750" t="str">
        <f t="shared" si="24"/>
        <v>720</v>
      </c>
      <c r="L750">
        <v>720001</v>
      </c>
      <c r="M750" t="s">
        <v>790</v>
      </c>
      <c r="N750" t="str">
        <f t="shared" si="25"/>
        <v>720001 Schützenlust Amberg</v>
      </c>
    </row>
    <row r="751" spans="11:14" x14ac:dyDescent="0.25">
      <c r="K751" t="str">
        <f t="shared" si="24"/>
        <v>720</v>
      </c>
      <c r="L751">
        <v>720002</v>
      </c>
      <c r="M751" t="s">
        <v>791</v>
      </c>
      <c r="N751" t="str">
        <f t="shared" si="25"/>
        <v>720002 Kgl.priv.SG Bad Wörishofen</v>
      </c>
    </row>
    <row r="752" spans="11:14" x14ac:dyDescent="0.25">
      <c r="K752" t="str">
        <f t="shared" si="24"/>
        <v>720</v>
      </c>
      <c r="L752">
        <v>720003</v>
      </c>
      <c r="M752" t="s">
        <v>792</v>
      </c>
      <c r="N752" t="str">
        <f t="shared" si="25"/>
        <v>720003 Kgl.priv.FSG Buchloe</v>
      </c>
    </row>
    <row r="753" spans="11:14" x14ac:dyDescent="0.25">
      <c r="K753" t="str">
        <f t="shared" si="24"/>
        <v>720</v>
      </c>
      <c r="L753">
        <v>720004</v>
      </c>
      <c r="M753" t="s">
        <v>793</v>
      </c>
      <c r="N753" t="str">
        <f t="shared" si="25"/>
        <v>720004 Edelweiß Derndorf</v>
      </c>
    </row>
    <row r="754" spans="11:14" x14ac:dyDescent="0.25">
      <c r="K754" t="str">
        <f t="shared" si="24"/>
        <v>720</v>
      </c>
      <c r="L754">
        <v>720005</v>
      </c>
      <c r="M754" t="s">
        <v>794</v>
      </c>
      <c r="N754" t="str">
        <f t="shared" si="25"/>
        <v>720005 Schützenlust 1907 Dillishausen</v>
      </c>
    </row>
    <row r="755" spans="11:14" x14ac:dyDescent="0.25">
      <c r="K755" t="str">
        <f t="shared" si="24"/>
        <v>720</v>
      </c>
      <c r="L755">
        <v>720006</v>
      </c>
      <c r="M755" t="s">
        <v>795</v>
      </c>
      <c r="N755" t="str">
        <f t="shared" si="25"/>
        <v>720006 SV Dorschhausen</v>
      </c>
    </row>
    <row r="756" spans="11:14" x14ac:dyDescent="0.25">
      <c r="K756" t="str">
        <f t="shared" si="24"/>
        <v>720</v>
      </c>
      <c r="L756">
        <v>720007</v>
      </c>
      <c r="M756" t="s">
        <v>796</v>
      </c>
      <c r="N756" t="str">
        <f t="shared" si="25"/>
        <v>720007 Thannegk Eppishausen</v>
      </c>
    </row>
    <row r="757" spans="11:14" x14ac:dyDescent="0.25">
      <c r="K757" t="str">
        <f t="shared" si="24"/>
        <v>720</v>
      </c>
      <c r="L757">
        <v>720008</v>
      </c>
      <c r="M757" t="s">
        <v>797</v>
      </c>
      <c r="N757" t="str">
        <f t="shared" si="25"/>
        <v>720008 Rechberg-Rothenlöwen Ettringen</v>
      </c>
    </row>
    <row r="758" spans="11:14" x14ac:dyDescent="0.25">
      <c r="K758" t="str">
        <f t="shared" si="24"/>
        <v>720</v>
      </c>
      <c r="L758">
        <v>720009</v>
      </c>
      <c r="M758" t="s">
        <v>798</v>
      </c>
      <c r="N758" t="str">
        <f t="shared" si="25"/>
        <v>720009 Immergrün Haselbach</v>
      </c>
    </row>
    <row r="759" spans="11:14" x14ac:dyDescent="0.25">
      <c r="K759" t="str">
        <f t="shared" si="24"/>
        <v>720</v>
      </c>
      <c r="L759">
        <v>720010</v>
      </c>
      <c r="M759" t="s">
        <v>799</v>
      </c>
      <c r="N759" t="str">
        <f t="shared" si="25"/>
        <v>720010 Schützenlust Honsolgen</v>
      </c>
    </row>
    <row r="760" spans="11:14" x14ac:dyDescent="0.25">
      <c r="K760" t="str">
        <f t="shared" si="24"/>
        <v>720</v>
      </c>
      <c r="L760">
        <v>720011</v>
      </c>
      <c r="M760" t="s">
        <v>800</v>
      </c>
      <c r="N760" t="str">
        <f t="shared" si="25"/>
        <v>720011 SV Irsingen</v>
      </c>
    </row>
    <row r="761" spans="11:14" x14ac:dyDescent="0.25">
      <c r="K761" t="str">
        <f t="shared" si="24"/>
        <v>720</v>
      </c>
      <c r="L761">
        <v>720012</v>
      </c>
      <c r="M761" t="s">
        <v>801</v>
      </c>
      <c r="N761" t="str">
        <f t="shared" si="25"/>
        <v>720012 SSV 1886 Kirchdorf</v>
      </c>
    </row>
    <row r="762" spans="11:14" x14ac:dyDescent="0.25">
      <c r="K762" t="str">
        <f t="shared" si="24"/>
        <v>720</v>
      </c>
      <c r="L762">
        <v>720013</v>
      </c>
      <c r="M762" t="s">
        <v>802</v>
      </c>
      <c r="N762" t="str">
        <f t="shared" si="25"/>
        <v>720013 Fürstl.Fugger'sche SG Kirchheim</v>
      </c>
    </row>
    <row r="763" spans="11:14" x14ac:dyDescent="0.25">
      <c r="K763" t="str">
        <f t="shared" si="24"/>
        <v>720</v>
      </c>
      <c r="L763">
        <v>720014</v>
      </c>
      <c r="M763" t="s">
        <v>803</v>
      </c>
      <c r="N763" t="str">
        <f t="shared" si="25"/>
        <v>720014 Hubertus Lamerdingen</v>
      </c>
    </row>
    <row r="764" spans="11:14" x14ac:dyDescent="0.25">
      <c r="K764" t="str">
        <f t="shared" si="24"/>
        <v>720</v>
      </c>
      <c r="L764">
        <v>720015</v>
      </c>
      <c r="M764" t="s">
        <v>804</v>
      </c>
      <c r="N764" t="str">
        <f t="shared" si="25"/>
        <v>720015 SV Lindenberg</v>
      </c>
    </row>
    <row r="765" spans="11:14" x14ac:dyDescent="0.25">
      <c r="K765" t="str">
        <f t="shared" si="24"/>
        <v>720</v>
      </c>
      <c r="L765">
        <v>720016</v>
      </c>
      <c r="M765" t="s">
        <v>805</v>
      </c>
      <c r="N765" t="str">
        <f t="shared" si="25"/>
        <v>720016 SV Gemütlichk.der Waldler Markt Wald</v>
      </c>
    </row>
    <row r="766" spans="11:14" x14ac:dyDescent="0.25">
      <c r="K766" t="str">
        <f t="shared" si="24"/>
        <v>720</v>
      </c>
      <c r="L766">
        <v>720017</v>
      </c>
      <c r="M766" t="s">
        <v>806</v>
      </c>
      <c r="N766" t="str">
        <f t="shared" si="25"/>
        <v>720017 Edelweiß Mattsies</v>
      </c>
    </row>
    <row r="767" spans="11:14" x14ac:dyDescent="0.25">
      <c r="K767" t="str">
        <f t="shared" si="24"/>
        <v>720</v>
      </c>
      <c r="L767">
        <v>720018</v>
      </c>
      <c r="M767" t="s">
        <v>807</v>
      </c>
      <c r="N767" t="str">
        <f t="shared" si="25"/>
        <v>720018 SV Frisch-Auf Mittelneufnach</v>
      </c>
    </row>
    <row r="768" spans="11:14" x14ac:dyDescent="0.25">
      <c r="K768" t="str">
        <f t="shared" si="24"/>
        <v>720</v>
      </c>
      <c r="L768">
        <v>720019</v>
      </c>
      <c r="M768" t="s">
        <v>808</v>
      </c>
      <c r="N768" t="str">
        <f t="shared" si="25"/>
        <v>720019 SV Weitblick Mörgen</v>
      </c>
    </row>
    <row r="769" spans="11:14" x14ac:dyDescent="0.25">
      <c r="K769" t="str">
        <f t="shared" si="24"/>
        <v>720</v>
      </c>
      <c r="L769">
        <v>720020</v>
      </c>
      <c r="M769" t="s">
        <v>809</v>
      </c>
      <c r="N769" t="str">
        <f t="shared" si="25"/>
        <v>720020 Ver.SG Frohsinn-Edelweiß Oberneufnach</v>
      </c>
    </row>
    <row r="770" spans="11:14" x14ac:dyDescent="0.25">
      <c r="K770" t="str">
        <f t="shared" ref="K770:K833" si="26">LEFT(L770,3)</f>
        <v>720</v>
      </c>
      <c r="L770">
        <v>720021</v>
      </c>
      <c r="M770" t="s">
        <v>810</v>
      </c>
      <c r="N770" t="str">
        <f t="shared" ref="N770:N833" si="27">L770&amp;" "&amp;M770</f>
        <v>720021 Freischütz Immelstetten</v>
      </c>
    </row>
    <row r="771" spans="11:14" x14ac:dyDescent="0.25">
      <c r="K771" t="str">
        <f t="shared" si="26"/>
        <v>720</v>
      </c>
      <c r="L771">
        <v>720023</v>
      </c>
      <c r="M771" t="s">
        <v>811</v>
      </c>
      <c r="N771" t="str">
        <f t="shared" si="27"/>
        <v>720023 St. Georg Siebnach</v>
      </c>
    </row>
    <row r="772" spans="11:14" x14ac:dyDescent="0.25">
      <c r="K772" t="str">
        <f t="shared" si="26"/>
        <v>720</v>
      </c>
      <c r="L772">
        <v>720024</v>
      </c>
      <c r="M772" t="s">
        <v>812</v>
      </c>
      <c r="N772" t="str">
        <f t="shared" si="27"/>
        <v>720024 Alpenrose Könghausen</v>
      </c>
    </row>
    <row r="773" spans="11:14" x14ac:dyDescent="0.25">
      <c r="K773" t="str">
        <f t="shared" si="26"/>
        <v>720</v>
      </c>
      <c r="L773">
        <v>720025</v>
      </c>
      <c r="M773" t="s">
        <v>813</v>
      </c>
      <c r="N773" t="str">
        <f t="shared" si="27"/>
        <v>720025 "Alpenrose" Tiefenried</v>
      </c>
    </row>
    <row r="774" spans="11:14" x14ac:dyDescent="0.25">
      <c r="K774" t="str">
        <f t="shared" si="26"/>
        <v>720</v>
      </c>
      <c r="L774">
        <v>720026</v>
      </c>
      <c r="M774" t="s">
        <v>814</v>
      </c>
      <c r="N774" t="str">
        <f t="shared" si="27"/>
        <v>720026 SV Schützenlust Schlingen</v>
      </c>
    </row>
    <row r="775" spans="11:14" x14ac:dyDescent="0.25">
      <c r="K775" t="str">
        <f t="shared" si="26"/>
        <v>720</v>
      </c>
      <c r="L775">
        <v>720027</v>
      </c>
      <c r="M775" t="s">
        <v>815</v>
      </c>
      <c r="N775" t="str">
        <f t="shared" si="27"/>
        <v>720027 Wertachtal Stockheim</v>
      </c>
    </row>
    <row r="776" spans="11:14" x14ac:dyDescent="0.25">
      <c r="K776" t="str">
        <f t="shared" si="26"/>
        <v>720</v>
      </c>
      <c r="L776">
        <v>720028</v>
      </c>
      <c r="M776" t="s">
        <v>816</v>
      </c>
      <c r="N776" t="str">
        <f t="shared" si="27"/>
        <v>720028 SV Traunried</v>
      </c>
    </row>
    <row r="777" spans="11:14" x14ac:dyDescent="0.25">
      <c r="K777" t="str">
        <f t="shared" si="26"/>
        <v>720</v>
      </c>
      <c r="L777">
        <v>720029</v>
      </c>
      <c r="M777" t="s">
        <v>817</v>
      </c>
      <c r="N777" t="str">
        <f t="shared" si="27"/>
        <v>720029 E.S.V. Türkheim Bhf. e.V.</v>
      </c>
    </row>
    <row r="778" spans="11:14" x14ac:dyDescent="0.25">
      <c r="K778" t="str">
        <f t="shared" si="26"/>
        <v>720</v>
      </c>
      <c r="L778">
        <v>720030</v>
      </c>
      <c r="M778" t="s">
        <v>818</v>
      </c>
      <c r="N778" t="str">
        <f t="shared" si="27"/>
        <v>720030 Priv.SG Türkheim-Markt</v>
      </c>
    </row>
    <row r="779" spans="11:14" x14ac:dyDescent="0.25">
      <c r="K779" t="str">
        <f t="shared" si="26"/>
        <v>720</v>
      </c>
      <c r="L779">
        <v>720031</v>
      </c>
      <c r="M779" t="s">
        <v>819</v>
      </c>
      <c r="N779" t="str">
        <f t="shared" si="27"/>
        <v>720031 Angelbergschützen Tussenhausen</v>
      </c>
    </row>
    <row r="780" spans="11:14" x14ac:dyDescent="0.25">
      <c r="K780" t="str">
        <f t="shared" si="26"/>
        <v>720</v>
      </c>
      <c r="L780">
        <v>720032</v>
      </c>
      <c r="M780" t="s">
        <v>820</v>
      </c>
      <c r="N780" t="str">
        <f t="shared" si="27"/>
        <v>720032 SG 1882 Rammingen</v>
      </c>
    </row>
    <row r="781" spans="11:14" x14ac:dyDescent="0.25">
      <c r="K781" t="str">
        <f t="shared" si="26"/>
        <v>720</v>
      </c>
      <c r="L781">
        <v>720034</v>
      </c>
      <c r="M781" t="s">
        <v>821</v>
      </c>
      <c r="N781" t="str">
        <f t="shared" si="27"/>
        <v>720034 SV 1883 Wiedergeltingen</v>
      </c>
    </row>
    <row r="782" spans="11:14" x14ac:dyDescent="0.25">
      <c r="K782" t="str">
        <f t="shared" si="26"/>
        <v>720</v>
      </c>
      <c r="L782">
        <v>720035</v>
      </c>
      <c r="M782" t="s">
        <v>822</v>
      </c>
      <c r="N782" t="str">
        <f t="shared" si="27"/>
        <v>720035 SV Edelweiß Zaisertshofen</v>
      </c>
    </row>
    <row r="783" spans="11:14" x14ac:dyDescent="0.25">
      <c r="K783" t="str">
        <f t="shared" si="26"/>
        <v>721</v>
      </c>
      <c r="L783">
        <v>721001</v>
      </c>
      <c r="M783" t="s">
        <v>823</v>
      </c>
      <c r="N783" t="str">
        <f t="shared" si="27"/>
        <v>721001 Schützenver.Burlafingen e.V.</v>
      </c>
    </row>
    <row r="784" spans="11:14" x14ac:dyDescent="0.25">
      <c r="K784" t="str">
        <f t="shared" si="26"/>
        <v>721</v>
      </c>
      <c r="L784">
        <v>721002</v>
      </c>
      <c r="M784" t="s">
        <v>824</v>
      </c>
      <c r="N784" t="str">
        <f t="shared" si="27"/>
        <v>721002 Sch.Verein Finningen</v>
      </c>
    </row>
    <row r="785" spans="11:14" x14ac:dyDescent="0.25">
      <c r="K785" t="str">
        <f t="shared" si="26"/>
        <v>721</v>
      </c>
      <c r="L785">
        <v>721003</v>
      </c>
      <c r="M785" t="s">
        <v>825</v>
      </c>
      <c r="N785" t="str">
        <f t="shared" si="27"/>
        <v>721003 Schützenverein Holzheim 1904 e.V.</v>
      </c>
    </row>
    <row r="786" spans="11:14" x14ac:dyDescent="0.25">
      <c r="K786" t="str">
        <f t="shared" si="26"/>
        <v>721</v>
      </c>
      <c r="L786">
        <v>721004</v>
      </c>
      <c r="M786" t="s">
        <v>826</v>
      </c>
      <c r="N786" t="str">
        <f t="shared" si="27"/>
        <v>721004 Sch.V."TELL"Holzschwang e.V.</v>
      </c>
    </row>
    <row r="787" spans="11:14" x14ac:dyDescent="0.25">
      <c r="K787" t="str">
        <f t="shared" si="26"/>
        <v>721</v>
      </c>
      <c r="L787">
        <v>721005</v>
      </c>
      <c r="M787" t="s">
        <v>827</v>
      </c>
      <c r="N787" t="str">
        <f t="shared" si="27"/>
        <v>721005 Schützenvereinigung Nersingen-Leibi e.V.</v>
      </c>
    </row>
    <row r="788" spans="11:14" x14ac:dyDescent="0.25">
      <c r="K788" t="str">
        <f t="shared" si="26"/>
        <v>721</v>
      </c>
      <c r="L788">
        <v>721007</v>
      </c>
      <c r="M788" t="s">
        <v>828</v>
      </c>
      <c r="N788" t="str">
        <f t="shared" si="27"/>
        <v>721007 Schützenv. Oberfahlheim</v>
      </c>
    </row>
    <row r="789" spans="11:14" x14ac:dyDescent="0.25">
      <c r="K789" t="str">
        <f t="shared" si="26"/>
        <v>721</v>
      </c>
      <c r="L789">
        <v>721008</v>
      </c>
      <c r="M789" t="s">
        <v>829</v>
      </c>
      <c r="N789" t="str">
        <f t="shared" si="27"/>
        <v>721008 Schützenv. Pfaffenhofen e.V.</v>
      </c>
    </row>
    <row r="790" spans="11:14" x14ac:dyDescent="0.25">
      <c r="K790" t="str">
        <f t="shared" si="26"/>
        <v>721</v>
      </c>
      <c r="L790">
        <v>721009</v>
      </c>
      <c r="M790" t="s">
        <v>830</v>
      </c>
      <c r="N790" t="str">
        <f t="shared" si="27"/>
        <v>721009 SchV.Reutti-Jedelhausen</v>
      </c>
    </row>
    <row r="791" spans="11:14" x14ac:dyDescent="0.25">
      <c r="K791" t="str">
        <f t="shared" si="26"/>
        <v>721</v>
      </c>
      <c r="L791">
        <v>721010</v>
      </c>
      <c r="M791" t="s">
        <v>831</v>
      </c>
      <c r="N791" t="str">
        <f t="shared" si="27"/>
        <v>721010 S.V. Roth-Berg e.V.</v>
      </c>
    </row>
    <row r="792" spans="11:14" x14ac:dyDescent="0.25">
      <c r="K792" t="str">
        <f t="shared" si="26"/>
        <v>721</v>
      </c>
      <c r="L792">
        <v>721011</v>
      </c>
      <c r="M792" t="s">
        <v>832</v>
      </c>
      <c r="N792" t="str">
        <f t="shared" si="27"/>
        <v>721011 Schützenges. Steinheim 1910 e.V.</v>
      </c>
    </row>
    <row r="793" spans="11:14" x14ac:dyDescent="0.25">
      <c r="K793" t="str">
        <f t="shared" si="26"/>
        <v>721</v>
      </c>
      <c r="L793">
        <v>721012</v>
      </c>
      <c r="M793" t="s">
        <v>833</v>
      </c>
      <c r="N793" t="str">
        <f t="shared" si="27"/>
        <v>721012 Schützenverein Strass  e.V.</v>
      </c>
    </row>
    <row r="794" spans="11:14" x14ac:dyDescent="0.25">
      <c r="K794" t="str">
        <f t="shared" si="26"/>
        <v>721</v>
      </c>
      <c r="L794">
        <v>721013</v>
      </c>
      <c r="M794" t="s">
        <v>834</v>
      </c>
      <c r="N794" t="str">
        <f t="shared" si="27"/>
        <v>721013 Schützengesellschaft Unterelchingen e.V.</v>
      </c>
    </row>
    <row r="795" spans="11:14" x14ac:dyDescent="0.25">
      <c r="K795" t="str">
        <f t="shared" si="26"/>
        <v>721</v>
      </c>
      <c r="L795">
        <v>721014</v>
      </c>
      <c r="M795" t="s">
        <v>835</v>
      </c>
      <c r="N795" t="str">
        <f t="shared" si="27"/>
        <v>721014 SV Gut Ziel Unterfahlheim e.V.</v>
      </c>
    </row>
    <row r="796" spans="11:14" x14ac:dyDescent="0.25">
      <c r="K796" t="str">
        <f t="shared" si="26"/>
        <v>721</v>
      </c>
      <c r="L796">
        <v>721015</v>
      </c>
      <c r="M796" t="s">
        <v>836</v>
      </c>
      <c r="N796" t="str">
        <f t="shared" si="27"/>
        <v>721015 SV Diana e.V. Senden/Ay</v>
      </c>
    </row>
    <row r="797" spans="11:14" x14ac:dyDescent="0.25">
      <c r="K797" t="str">
        <f t="shared" si="26"/>
        <v>721</v>
      </c>
      <c r="L797">
        <v>721016</v>
      </c>
      <c r="M797" t="s">
        <v>837</v>
      </c>
      <c r="N797" t="str">
        <f t="shared" si="27"/>
        <v>721016 SV Schützenlust Gerlenhofen e.V.</v>
      </c>
    </row>
    <row r="798" spans="11:14" x14ac:dyDescent="0.25">
      <c r="K798" t="str">
        <f t="shared" si="26"/>
        <v>721</v>
      </c>
      <c r="L798">
        <v>721019</v>
      </c>
      <c r="M798" t="s">
        <v>838</v>
      </c>
      <c r="N798" t="str">
        <f t="shared" si="27"/>
        <v>721019 Kgl. priv. SG 1870 Neu-Ulm</v>
      </c>
    </row>
    <row r="799" spans="11:14" x14ac:dyDescent="0.25">
      <c r="K799" t="str">
        <f t="shared" si="26"/>
        <v>721</v>
      </c>
      <c r="L799">
        <v>721020</v>
      </c>
      <c r="M799" t="s">
        <v>839</v>
      </c>
      <c r="N799" t="str">
        <f t="shared" si="27"/>
        <v>721020 SV 1927 e.V. Pfuhl</v>
      </c>
    </row>
    <row r="800" spans="11:14" x14ac:dyDescent="0.25">
      <c r="K800" t="str">
        <f t="shared" si="26"/>
        <v>721</v>
      </c>
      <c r="L800">
        <v>721022</v>
      </c>
      <c r="M800" t="s">
        <v>840</v>
      </c>
      <c r="N800" t="str">
        <f t="shared" si="27"/>
        <v>721022 SV Tagolf e.V. Thalfingen</v>
      </c>
    </row>
    <row r="801" spans="11:14" x14ac:dyDescent="0.25">
      <c r="K801" t="str">
        <f t="shared" si="26"/>
        <v>721</v>
      </c>
      <c r="L801">
        <v>721023</v>
      </c>
      <c r="M801" t="s">
        <v>841</v>
      </c>
      <c r="N801" t="str">
        <f t="shared" si="27"/>
        <v>721023 Sportschützen Aufheim</v>
      </c>
    </row>
    <row r="802" spans="11:14" x14ac:dyDescent="0.25">
      <c r="K802" t="str">
        <f t="shared" si="26"/>
        <v>721</v>
      </c>
      <c r="L802">
        <v>721024</v>
      </c>
      <c r="M802" t="s">
        <v>842</v>
      </c>
      <c r="N802" t="str">
        <f t="shared" si="27"/>
        <v>721024 Donauschützen Neu-Ulm</v>
      </c>
    </row>
    <row r="803" spans="11:14" x14ac:dyDescent="0.25">
      <c r="K803" t="str">
        <f t="shared" si="26"/>
        <v>721</v>
      </c>
      <c r="L803">
        <v>721025</v>
      </c>
      <c r="M803" t="s">
        <v>843</v>
      </c>
      <c r="N803" t="str">
        <f t="shared" si="27"/>
        <v>721025 SKF Sportschützen Ulm</v>
      </c>
    </row>
    <row r="804" spans="11:14" x14ac:dyDescent="0.25">
      <c r="K804" t="str">
        <f t="shared" si="26"/>
        <v>722</v>
      </c>
      <c r="L804">
        <v>722001</v>
      </c>
      <c r="M804" t="s">
        <v>844</v>
      </c>
      <c r="N804" t="str">
        <f t="shared" si="27"/>
        <v>722001 Gemütlichkeit Allmannshofen</v>
      </c>
    </row>
    <row r="805" spans="11:14" x14ac:dyDescent="0.25">
      <c r="K805" t="str">
        <f t="shared" si="26"/>
        <v>722</v>
      </c>
      <c r="L805">
        <v>722002</v>
      </c>
      <c r="M805" t="s">
        <v>845</v>
      </c>
      <c r="N805" t="str">
        <f t="shared" si="27"/>
        <v>722002 Edelweiß Asbach</v>
      </c>
    </row>
    <row r="806" spans="11:14" x14ac:dyDescent="0.25">
      <c r="K806" t="str">
        <f t="shared" si="26"/>
        <v>722</v>
      </c>
      <c r="L806">
        <v>722003</v>
      </c>
      <c r="M806" t="s">
        <v>846</v>
      </c>
      <c r="N806" t="str">
        <f t="shared" si="27"/>
        <v>722003 Bavaria Baiershofen</v>
      </c>
    </row>
    <row r="807" spans="11:14" x14ac:dyDescent="0.25">
      <c r="K807" t="str">
        <f t="shared" si="26"/>
        <v>722</v>
      </c>
      <c r="L807">
        <v>722004</v>
      </c>
      <c r="M807" t="s">
        <v>847</v>
      </c>
      <c r="N807" t="str">
        <f t="shared" si="27"/>
        <v>722004 Gemütlichkeit Biberbach</v>
      </c>
    </row>
    <row r="808" spans="11:14" x14ac:dyDescent="0.25">
      <c r="K808" t="str">
        <f t="shared" si="26"/>
        <v>722</v>
      </c>
      <c r="L808">
        <v>722005</v>
      </c>
      <c r="M808" t="s">
        <v>848</v>
      </c>
      <c r="N808" t="str">
        <f t="shared" si="27"/>
        <v>722005 Frohsinn Binswangen e.V.</v>
      </c>
    </row>
    <row r="809" spans="11:14" x14ac:dyDescent="0.25">
      <c r="K809" t="str">
        <f t="shared" si="26"/>
        <v>722</v>
      </c>
      <c r="L809">
        <v>722006</v>
      </c>
      <c r="M809" t="s">
        <v>849</v>
      </c>
      <c r="N809" t="str">
        <f t="shared" si="27"/>
        <v>722006 Adlerhorst Blankenburg e.V.</v>
      </c>
    </row>
    <row r="810" spans="11:14" x14ac:dyDescent="0.25">
      <c r="K810" t="str">
        <f t="shared" si="26"/>
        <v>722</v>
      </c>
      <c r="L810">
        <v>722007</v>
      </c>
      <c r="M810" t="s">
        <v>850</v>
      </c>
      <c r="N810" t="str">
        <f t="shared" si="27"/>
        <v>722007 Ritterburg Bocksberg</v>
      </c>
    </row>
    <row r="811" spans="11:14" x14ac:dyDescent="0.25">
      <c r="K811" t="str">
        <f t="shared" si="26"/>
        <v>722</v>
      </c>
      <c r="L811">
        <v>722008</v>
      </c>
      <c r="M811" t="s">
        <v>851</v>
      </c>
      <c r="N811" t="str">
        <f t="shared" si="27"/>
        <v>722008 Grüner Baum Buttenwiesen</v>
      </c>
    </row>
    <row r="812" spans="11:14" x14ac:dyDescent="0.25">
      <c r="K812" t="str">
        <f t="shared" si="26"/>
        <v>722</v>
      </c>
      <c r="L812">
        <v>722009</v>
      </c>
      <c r="M812" t="s">
        <v>852</v>
      </c>
      <c r="N812" t="str">
        <f t="shared" si="27"/>
        <v>722009 Tell Ehingen</v>
      </c>
    </row>
    <row r="813" spans="11:14" x14ac:dyDescent="0.25">
      <c r="K813" t="str">
        <f t="shared" si="26"/>
        <v>722</v>
      </c>
      <c r="L813">
        <v>722010</v>
      </c>
      <c r="M813" t="s">
        <v>853</v>
      </c>
      <c r="N813" t="str">
        <f t="shared" si="27"/>
        <v>722010 Waldeslust Eisenbrechtshofen</v>
      </c>
    </row>
    <row r="814" spans="11:14" x14ac:dyDescent="0.25">
      <c r="K814" t="str">
        <f t="shared" si="26"/>
        <v>722</v>
      </c>
      <c r="L814">
        <v>722011</v>
      </c>
      <c r="M814" t="s">
        <v>854</v>
      </c>
      <c r="N814" t="str">
        <f t="shared" si="27"/>
        <v>722011 Alpenrose Emersacker</v>
      </c>
    </row>
    <row r="815" spans="11:14" x14ac:dyDescent="0.25">
      <c r="K815" t="str">
        <f t="shared" si="26"/>
        <v>722</v>
      </c>
      <c r="L815">
        <v>722012</v>
      </c>
      <c r="M815" t="s">
        <v>855</v>
      </c>
      <c r="N815" t="str">
        <f t="shared" si="27"/>
        <v>722012 Andreas Hofer Eppishofen</v>
      </c>
    </row>
    <row r="816" spans="11:14" x14ac:dyDescent="0.25">
      <c r="K816" t="str">
        <f t="shared" si="26"/>
        <v>722</v>
      </c>
      <c r="L816">
        <v>722013</v>
      </c>
      <c r="M816" t="s">
        <v>856</v>
      </c>
      <c r="N816" t="str">
        <f t="shared" si="27"/>
        <v>722013 Unter Uns Erlingen</v>
      </c>
    </row>
    <row r="817" spans="11:14" x14ac:dyDescent="0.25">
      <c r="K817" t="str">
        <f t="shared" si="26"/>
        <v>722</v>
      </c>
      <c r="L817">
        <v>722014</v>
      </c>
      <c r="M817" t="s">
        <v>857</v>
      </c>
      <c r="N817" t="str">
        <f t="shared" si="27"/>
        <v>722014 Eustachius Frauenstetten</v>
      </c>
    </row>
    <row r="818" spans="11:14" x14ac:dyDescent="0.25">
      <c r="K818" t="str">
        <f t="shared" si="26"/>
        <v>722</v>
      </c>
      <c r="L818">
        <v>722015</v>
      </c>
      <c r="M818" t="s">
        <v>858</v>
      </c>
      <c r="N818" t="str">
        <f t="shared" si="27"/>
        <v>722015 Gemütlichkeit Geratshofen</v>
      </c>
    </row>
    <row r="819" spans="11:14" x14ac:dyDescent="0.25">
      <c r="K819" t="str">
        <f t="shared" si="26"/>
        <v>722</v>
      </c>
      <c r="L819">
        <v>722016</v>
      </c>
      <c r="M819" t="s">
        <v>859</v>
      </c>
      <c r="N819" t="str">
        <f t="shared" si="27"/>
        <v>722016 Gemütlichkeit Gottmannshofen</v>
      </c>
    </row>
    <row r="820" spans="11:14" x14ac:dyDescent="0.25">
      <c r="K820" t="str">
        <f t="shared" si="26"/>
        <v>722</v>
      </c>
      <c r="L820">
        <v>722017</v>
      </c>
      <c r="M820" t="s">
        <v>860</v>
      </c>
      <c r="N820" t="str">
        <f t="shared" si="27"/>
        <v>722017 Alpenrose Hausen e.V.</v>
      </c>
    </row>
    <row r="821" spans="11:14" x14ac:dyDescent="0.25">
      <c r="K821" t="str">
        <f t="shared" si="26"/>
        <v>722</v>
      </c>
      <c r="L821">
        <v>722018</v>
      </c>
      <c r="M821" t="s">
        <v>861</v>
      </c>
      <c r="N821" t="str">
        <f t="shared" si="27"/>
        <v>722018 Ganghofer Hegnenbach</v>
      </c>
    </row>
    <row r="822" spans="11:14" x14ac:dyDescent="0.25">
      <c r="K822" t="str">
        <f t="shared" si="26"/>
        <v>722</v>
      </c>
      <c r="L822">
        <v>722019</v>
      </c>
      <c r="M822" t="s">
        <v>862</v>
      </c>
      <c r="N822" t="str">
        <f t="shared" si="27"/>
        <v>722019 Lechtal Herbertshofen</v>
      </c>
    </row>
    <row r="823" spans="11:14" x14ac:dyDescent="0.25">
      <c r="K823" t="str">
        <f t="shared" si="26"/>
        <v>722</v>
      </c>
      <c r="L823">
        <v>722020</v>
      </c>
      <c r="M823" t="s">
        <v>863</v>
      </c>
      <c r="N823" t="str">
        <f t="shared" si="27"/>
        <v>722020 Tirol Hettlingen</v>
      </c>
    </row>
    <row r="824" spans="11:14" x14ac:dyDescent="0.25">
      <c r="K824" t="str">
        <f t="shared" si="26"/>
        <v>722</v>
      </c>
      <c r="L824">
        <v>722021</v>
      </c>
      <c r="M824" t="s">
        <v>864</v>
      </c>
      <c r="N824" t="str">
        <f t="shared" si="27"/>
        <v>722021 König Ludwig Hirschbach-Possenried</v>
      </c>
    </row>
    <row r="825" spans="11:14" x14ac:dyDescent="0.25">
      <c r="K825" t="str">
        <f t="shared" si="26"/>
        <v>722</v>
      </c>
      <c r="L825">
        <v>722022</v>
      </c>
      <c r="M825" t="s">
        <v>865</v>
      </c>
      <c r="N825" t="str">
        <f t="shared" si="27"/>
        <v>722022 Frohsinn Hohenreichen</v>
      </c>
    </row>
    <row r="826" spans="11:14" x14ac:dyDescent="0.25">
      <c r="K826" t="str">
        <f t="shared" si="26"/>
        <v>722</v>
      </c>
      <c r="L826">
        <v>722023</v>
      </c>
      <c r="M826" t="s">
        <v>866</v>
      </c>
      <c r="N826" t="str">
        <f t="shared" si="27"/>
        <v>722023 Bergschützen Kühlenthal</v>
      </c>
    </row>
    <row r="827" spans="11:14" x14ac:dyDescent="0.25">
      <c r="K827" t="str">
        <f t="shared" si="26"/>
        <v>722</v>
      </c>
      <c r="L827">
        <v>722024</v>
      </c>
      <c r="M827" t="s">
        <v>867</v>
      </c>
      <c r="N827" t="str">
        <f t="shared" si="27"/>
        <v>722024 Gemütlichkeit Langenreichen</v>
      </c>
    </row>
    <row r="828" spans="11:14" x14ac:dyDescent="0.25">
      <c r="K828" t="str">
        <f t="shared" si="26"/>
        <v>722</v>
      </c>
      <c r="L828">
        <v>722025</v>
      </c>
      <c r="M828" t="s">
        <v>868</v>
      </c>
      <c r="N828" t="str">
        <f t="shared" si="27"/>
        <v>722025 Hallodri Laugna 1888 e.V.</v>
      </c>
    </row>
    <row r="829" spans="11:14" x14ac:dyDescent="0.25">
      <c r="K829" t="str">
        <f t="shared" si="26"/>
        <v>722</v>
      </c>
      <c r="L829">
        <v>722026</v>
      </c>
      <c r="M829" t="s">
        <v>869</v>
      </c>
      <c r="N829" t="str">
        <f t="shared" si="27"/>
        <v>722026 Tell Lauterbach e.V.</v>
      </c>
    </row>
    <row r="830" spans="11:14" x14ac:dyDescent="0.25">
      <c r="K830" t="str">
        <f t="shared" si="26"/>
        <v>722</v>
      </c>
      <c r="L830">
        <v>722027</v>
      </c>
      <c r="M830" t="s">
        <v>870</v>
      </c>
      <c r="N830" t="str">
        <f t="shared" si="27"/>
        <v>722027 Burgschützen Markt</v>
      </c>
    </row>
    <row r="831" spans="11:14" x14ac:dyDescent="0.25">
      <c r="K831" t="str">
        <f t="shared" si="26"/>
        <v>722</v>
      </c>
      <c r="L831">
        <v>722028</v>
      </c>
      <c r="M831" t="s">
        <v>871</v>
      </c>
      <c r="N831" t="str">
        <f t="shared" si="27"/>
        <v>722028 Edelweiß Meitingen e.V.</v>
      </c>
    </row>
    <row r="832" spans="11:14" x14ac:dyDescent="0.25">
      <c r="K832" t="str">
        <f t="shared" si="26"/>
        <v>722</v>
      </c>
      <c r="L832">
        <v>722030</v>
      </c>
      <c r="M832" t="s">
        <v>872</v>
      </c>
      <c r="N832" t="str">
        <f t="shared" si="27"/>
        <v>722030 Waldeslust Oberthürheim</v>
      </c>
    </row>
    <row r="833" spans="11:14" x14ac:dyDescent="0.25">
      <c r="K833" t="str">
        <f t="shared" si="26"/>
        <v>722</v>
      </c>
      <c r="L833">
        <v>722032</v>
      </c>
      <c r="M833" t="s">
        <v>873</v>
      </c>
      <c r="N833" t="str">
        <f t="shared" si="27"/>
        <v>722032 "Hubertus" Ostendorf</v>
      </c>
    </row>
    <row r="834" spans="11:14" x14ac:dyDescent="0.25">
      <c r="K834" t="str">
        <f t="shared" ref="K834:K885" si="28">LEFT(L834,3)</f>
        <v>722</v>
      </c>
      <c r="L834">
        <v>722033</v>
      </c>
      <c r="M834" t="s">
        <v>874</v>
      </c>
      <c r="N834" t="str">
        <f t="shared" ref="N834:N885" si="29">L834&amp;" "&amp;M834</f>
        <v>722033 Hubertus Pfaffenhofen</v>
      </c>
    </row>
    <row r="835" spans="11:14" x14ac:dyDescent="0.25">
      <c r="K835" t="str">
        <f t="shared" si="28"/>
        <v>722</v>
      </c>
      <c r="L835">
        <v>722034</v>
      </c>
      <c r="M835" t="s">
        <v>875</v>
      </c>
      <c r="N835" t="str">
        <f t="shared" si="29"/>
        <v>722034 Jägerblut Prettelshofen</v>
      </c>
    </row>
    <row r="836" spans="11:14" x14ac:dyDescent="0.25">
      <c r="K836" t="str">
        <f t="shared" si="28"/>
        <v>722</v>
      </c>
      <c r="L836">
        <v>722035</v>
      </c>
      <c r="M836" t="s">
        <v>876</v>
      </c>
      <c r="N836" t="str">
        <f t="shared" si="29"/>
        <v>722035 Tirol Riedsend</v>
      </c>
    </row>
    <row r="837" spans="11:14" x14ac:dyDescent="0.25">
      <c r="K837" t="str">
        <f t="shared" si="28"/>
        <v>722</v>
      </c>
      <c r="L837">
        <v>722036</v>
      </c>
      <c r="M837" t="s">
        <v>877</v>
      </c>
      <c r="N837" t="str">
        <f t="shared" si="29"/>
        <v>722036 Ritter Kunz Rischgau</v>
      </c>
    </row>
    <row r="838" spans="11:14" x14ac:dyDescent="0.25">
      <c r="K838" t="str">
        <f t="shared" si="28"/>
        <v>722</v>
      </c>
      <c r="L838">
        <v>722037</v>
      </c>
      <c r="M838" t="s">
        <v>878</v>
      </c>
      <c r="N838" t="str">
        <f t="shared" si="29"/>
        <v>722037 Tell Roggden</v>
      </c>
    </row>
    <row r="839" spans="11:14" x14ac:dyDescent="0.25">
      <c r="K839" t="str">
        <f t="shared" si="28"/>
        <v>722</v>
      </c>
      <c r="L839">
        <v>722038</v>
      </c>
      <c r="M839" t="s">
        <v>879</v>
      </c>
      <c r="N839" t="str">
        <f t="shared" si="29"/>
        <v>722038 Gemütlichkeit Sontheim</v>
      </c>
    </row>
    <row r="840" spans="11:14" x14ac:dyDescent="0.25">
      <c r="K840" t="str">
        <f t="shared" si="28"/>
        <v>722</v>
      </c>
      <c r="L840">
        <v>722039</v>
      </c>
      <c r="M840" t="s">
        <v>880</v>
      </c>
      <c r="N840" t="str">
        <f t="shared" si="29"/>
        <v>722039 Immergrün Unterschöneberg</v>
      </c>
    </row>
    <row r="841" spans="11:14" x14ac:dyDescent="0.25">
      <c r="K841" t="str">
        <f t="shared" si="28"/>
        <v>722</v>
      </c>
      <c r="L841">
        <v>722040</v>
      </c>
      <c r="M841" t="s">
        <v>881</v>
      </c>
      <c r="N841" t="str">
        <f t="shared" si="29"/>
        <v>722040 Hubertus Unterthürheim</v>
      </c>
    </row>
    <row r="842" spans="11:14" x14ac:dyDescent="0.25">
      <c r="K842" t="str">
        <f t="shared" si="28"/>
        <v>722</v>
      </c>
      <c r="L842">
        <v>722041</v>
      </c>
      <c r="M842" t="s">
        <v>882</v>
      </c>
      <c r="N842" t="str">
        <f t="shared" si="29"/>
        <v>722041 Eintracht Villenbach</v>
      </c>
    </row>
    <row r="843" spans="11:14" x14ac:dyDescent="0.25">
      <c r="K843" t="str">
        <f t="shared" si="28"/>
        <v>722</v>
      </c>
      <c r="L843">
        <v>722042</v>
      </c>
      <c r="M843" t="s">
        <v>883</v>
      </c>
      <c r="N843" t="str">
        <f t="shared" si="29"/>
        <v>722042 Frohsinn Wengen</v>
      </c>
    </row>
    <row r="844" spans="11:14" x14ac:dyDescent="0.25">
      <c r="K844" t="str">
        <f t="shared" si="28"/>
        <v>722</v>
      </c>
      <c r="L844">
        <v>722043</v>
      </c>
      <c r="M844" t="s">
        <v>884</v>
      </c>
      <c r="N844" t="str">
        <f t="shared" si="29"/>
        <v>722043 Feuerschützen Wertingen</v>
      </c>
    </row>
    <row r="845" spans="11:14" x14ac:dyDescent="0.25">
      <c r="K845" t="str">
        <f t="shared" si="28"/>
        <v>722</v>
      </c>
      <c r="L845">
        <v>722044</v>
      </c>
      <c r="M845" t="s">
        <v>885</v>
      </c>
      <c r="N845" t="str">
        <f t="shared" si="29"/>
        <v>722044 Hallodri Wertingen</v>
      </c>
    </row>
    <row r="846" spans="11:14" x14ac:dyDescent="0.25">
      <c r="K846" t="str">
        <f t="shared" si="28"/>
        <v>722</v>
      </c>
      <c r="L846">
        <v>722046</v>
      </c>
      <c r="M846" t="s">
        <v>886</v>
      </c>
      <c r="N846" t="str">
        <f t="shared" si="29"/>
        <v>722046 "Tell" Westendorf e.V.</v>
      </c>
    </row>
    <row r="847" spans="11:14" x14ac:dyDescent="0.25">
      <c r="K847" t="str">
        <f t="shared" si="28"/>
        <v>722</v>
      </c>
      <c r="L847">
        <v>722047</v>
      </c>
      <c r="M847" t="s">
        <v>887</v>
      </c>
      <c r="N847" t="str">
        <f t="shared" si="29"/>
        <v>722047 Immergrün Wörleschwang</v>
      </c>
    </row>
    <row r="848" spans="11:14" x14ac:dyDescent="0.25">
      <c r="K848" t="str">
        <f t="shared" si="28"/>
        <v>722</v>
      </c>
      <c r="L848">
        <v>722048</v>
      </c>
      <c r="M848" t="s">
        <v>888</v>
      </c>
      <c r="N848" t="str">
        <f t="shared" si="29"/>
        <v>722048 Falkenhorst Wortelstetten</v>
      </c>
    </row>
    <row r="849" spans="11:14" x14ac:dyDescent="0.25">
      <c r="K849" t="str">
        <f t="shared" si="28"/>
        <v>722</v>
      </c>
      <c r="L849">
        <v>722049</v>
      </c>
      <c r="M849" t="s">
        <v>889</v>
      </c>
      <c r="N849" t="str">
        <f t="shared" si="29"/>
        <v>722049 Diana Zusamaltheim</v>
      </c>
    </row>
    <row r="850" spans="11:14" x14ac:dyDescent="0.25">
      <c r="K850" t="str">
        <f t="shared" si="28"/>
        <v>722</v>
      </c>
      <c r="L850">
        <v>722050</v>
      </c>
      <c r="M850" t="s">
        <v>890</v>
      </c>
      <c r="N850" t="str">
        <f t="shared" si="29"/>
        <v>722050 Eichenlaub Zusamzell</v>
      </c>
    </row>
    <row r="851" spans="11:14" x14ac:dyDescent="0.25">
      <c r="K851" t="str">
        <f t="shared" si="28"/>
        <v>723</v>
      </c>
      <c r="L851">
        <v>723001</v>
      </c>
      <c r="M851" t="s">
        <v>891</v>
      </c>
      <c r="N851" t="str">
        <f t="shared" si="29"/>
        <v>723001 SV Ebratshofen</v>
      </c>
    </row>
    <row r="852" spans="11:14" x14ac:dyDescent="0.25">
      <c r="K852" t="str">
        <f t="shared" si="28"/>
        <v>723</v>
      </c>
      <c r="L852">
        <v>723002</v>
      </c>
      <c r="M852" t="s">
        <v>892</v>
      </c>
      <c r="N852" t="str">
        <f t="shared" si="29"/>
        <v>723002 SV Ellhofen</v>
      </c>
    </row>
    <row r="853" spans="11:14" x14ac:dyDescent="0.25">
      <c r="K853" t="str">
        <f t="shared" si="28"/>
        <v>723</v>
      </c>
      <c r="L853">
        <v>723003</v>
      </c>
      <c r="M853" t="s">
        <v>893</v>
      </c>
      <c r="N853" t="str">
        <f t="shared" si="29"/>
        <v>723003 SV Gestratz</v>
      </c>
    </row>
    <row r="854" spans="11:14" x14ac:dyDescent="0.25">
      <c r="K854" t="str">
        <f t="shared" si="28"/>
        <v>723</v>
      </c>
      <c r="L854">
        <v>723004</v>
      </c>
      <c r="M854" t="s">
        <v>894</v>
      </c>
      <c r="N854" t="str">
        <f t="shared" si="29"/>
        <v>723004 SV Grünenbach-Schönau</v>
      </c>
    </row>
    <row r="855" spans="11:14" x14ac:dyDescent="0.25">
      <c r="K855" t="str">
        <f t="shared" si="28"/>
        <v>723</v>
      </c>
      <c r="L855">
        <v>723005</v>
      </c>
      <c r="M855" t="s">
        <v>895</v>
      </c>
      <c r="N855" t="str">
        <f t="shared" si="29"/>
        <v>723005 SV Hege e. V.</v>
      </c>
    </row>
    <row r="856" spans="11:14" x14ac:dyDescent="0.25">
      <c r="K856" t="str">
        <f t="shared" si="28"/>
        <v>723</v>
      </c>
      <c r="L856">
        <v>723006</v>
      </c>
      <c r="M856" t="s">
        <v>896</v>
      </c>
      <c r="N856" t="str">
        <f t="shared" si="29"/>
        <v>723006 SV Heimenkirch</v>
      </c>
    </row>
    <row r="857" spans="11:14" x14ac:dyDescent="0.25">
      <c r="K857" t="str">
        <f t="shared" si="28"/>
        <v>723</v>
      </c>
      <c r="L857">
        <v>723007</v>
      </c>
      <c r="M857" t="s">
        <v>897</v>
      </c>
      <c r="N857" t="str">
        <f t="shared" si="29"/>
        <v>723007 Kgl. priv. SG Hergensweiler</v>
      </c>
    </row>
    <row r="858" spans="11:14" x14ac:dyDescent="0.25">
      <c r="K858" t="str">
        <f t="shared" si="28"/>
        <v>723</v>
      </c>
      <c r="L858">
        <v>723008</v>
      </c>
      <c r="M858" t="s">
        <v>898</v>
      </c>
      <c r="N858" t="str">
        <f t="shared" si="29"/>
        <v>723008 SV Eintracht Hoyren</v>
      </c>
    </row>
    <row r="859" spans="11:14" x14ac:dyDescent="0.25">
      <c r="K859" t="str">
        <f t="shared" si="28"/>
        <v>723</v>
      </c>
      <c r="L859">
        <v>723009</v>
      </c>
      <c r="M859" t="s">
        <v>899</v>
      </c>
      <c r="N859" t="str">
        <f t="shared" si="29"/>
        <v>723009 ESV Lindau</v>
      </c>
    </row>
    <row r="860" spans="11:14" x14ac:dyDescent="0.25">
      <c r="K860" t="str">
        <f t="shared" si="28"/>
        <v>723</v>
      </c>
      <c r="L860">
        <v>723010</v>
      </c>
      <c r="M860" t="s">
        <v>900</v>
      </c>
      <c r="N860" t="str">
        <f t="shared" si="29"/>
        <v>723010 Kgl. priv. SG Lindau</v>
      </c>
    </row>
    <row r="861" spans="11:14" x14ac:dyDescent="0.25">
      <c r="K861" t="str">
        <f t="shared" si="28"/>
        <v>723</v>
      </c>
      <c r="L861">
        <v>723011</v>
      </c>
      <c r="M861" t="s">
        <v>901</v>
      </c>
      <c r="N861" t="str">
        <f t="shared" si="29"/>
        <v>723011 Kgl. priv. SG Lindenberg</v>
      </c>
    </row>
    <row r="862" spans="11:14" x14ac:dyDescent="0.25">
      <c r="K862" t="str">
        <f t="shared" si="28"/>
        <v>723</v>
      </c>
      <c r="L862">
        <v>723012</v>
      </c>
      <c r="M862" t="s">
        <v>902</v>
      </c>
      <c r="N862" t="str">
        <f t="shared" si="29"/>
        <v>723012 SV Maierhöfen-Riedholz</v>
      </c>
    </row>
    <row r="863" spans="11:14" x14ac:dyDescent="0.25">
      <c r="K863" t="str">
        <f t="shared" si="28"/>
        <v>723</v>
      </c>
      <c r="L863">
        <v>723013</v>
      </c>
      <c r="M863" t="s">
        <v>903</v>
      </c>
      <c r="N863" t="str">
        <f t="shared" si="29"/>
        <v>723013 SG Maria Thann</v>
      </c>
    </row>
    <row r="864" spans="11:14" x14ac:dyDescent="0.25">
      <c r="K864" t="str">
        <f t="shared" si="28"/>
        <v>723</v>
      </c>
      <c r="L864">
        <v>723014</v>
      </c>
      <c r="M864" t="s">
        <v>904</v>
      </c>
      <c r="N864" t="str">
        <f t="shared" si="29"/>
        <v>723014 SV Mittelhofen</v>
      </c>
    </row>
    <row r="865" spans="11:14" x14ac:dyDescent="0.25">
      <c r="K865" t="str">
        <f t="shared" si="28"/>
        <v>723</v>
      </c>
      <c r="L865">
        <v>723015</v>
      </c>
      <c r="M865" t="s">
        <v>905</v>
      </c>
      <c r="N865" t="str">
        <f t="shared" si="29"/>
        <v>723015 SG Niederstaufen</v>
      </c>
    </row>
    <row r="866" spans="11:14" x14ac:dyDescent="0.25">
      <c r="K866" t="str">
        <f t="shared" si="28"/>
        <v>723</v>
      </c>
      <c r="L866">
        <v>723016</v>
      </c>
      <c r="M866" t="s">
        <v>906</v>
      </c>
      <c r="N866" t="str">
        <f t="shared" si="29"/>
        <v>723016 SV Genhofen</v>
      </c>
    </row>
    <row r="867" spans="11:14" x14ac:dyDescent="0.25">
      <c r="K867" t="str">
        <f t="shared" si="28"/>
        <v>723</v>
      </c>
      <c r="L867">
        <v>723017</v>
      </c>
      <c r="M867" t="s">
        <v>907</v>
      </c>
      <c r="N867" t="str">
        <f t="shared" si="29"/>
        <v>723017 SV Nonnenhorn</v>
      </c>
    </row>
    <row r="868" spans="11:14" x14ac:dyDescent="0.25">
      <c r="K868" t="str">
        <f t="shared" si="28"/>
        <v>723</v>
      </c>
      <c r="L868">
        <v>723018</v>
      </c>
      <c r="M868" t="s">
        <v>908</v>
      </c>
      <c r="N868" t="str">
        <f t="shared" si="29"/>
        <v>723018 Kgl. priv. SG Oberreute</v>
      </c>
    </row>
    <row r="869" spans="11:14" x14ac:dyDescent="0.25">
      <c r="K869" t="str">
        <f t="shared" si="28"/>
        <v>723</v>
      </c>
      <c r="L869">
        <v>723019</v>
      </c>
      <c r="M869" t="s">
        <v>909</v>
      </c>
      <c r="N869" t="str">
        <f t="shared" si="29"/>
        <v>723019 SV Oberthalhofen</v>
      </c>
    </row>
    <row r="870" spans="11:14" x14ac:dyDescent="0.25">
      <c r="K870" t="str">
        <f t="shared" si="28"/>
        <v>723</v>
      </c>
      <c r="L870">
        <v>723020</v>
      </c>
      <c r="M870" t="s">
        <v>910</v>
      </c>
      <c r="N870" t="str">
        <f t="shared" si="29"/>
        <v>723020 SV Opfenbach</v>
      </c>
    </row>
    <row r="871" spans="11:14" x14ac:dyDescent="0.25">
      <c r="K871" t="str">
        <f t="shared" si="28"/>
        <v>723</v>
      </c>
      <c r="L871">
        <v>723021</v>
      </c>
      <c r="M871" t="s">
        <v>911</v>
      </c>
      <c r="N871" t="str">
        <f t="shared" si="29"/>
        <v>723021 SV Riedhirsch</v>
      </c>
    </row>
    <row r="872" spans="11:14" x14ac:dyDescent="0.25">
      <c r="K872" t="str">
        <f t="shared" si="28"/>
        <v>723</v>
      </c>
      <c r="L872">
        <v>723022</v>
      </c>
      <c r="M872" t="s">
        <v>912</v>
      </c>
      <c r="N872" t="str">
        <f t="shared" si="29"/>
        <v>723022 Kgl. priv. SG Röthenbach</v>
      </c>
    </row>
    <row r="873" spans="11:14" x14ac:dyDescent="0.25">
      <c r="K873" t="str">
        <f t="shared" si="28"/>
        <v>723</v>
      </c>
      <c r="L873">
        <v>723023</v>
      </c>
      <c r="M873" t="s">
        <v>913</v>
      </c>
      <c r="N873" t="str">
        <f t="shared" si="29"/>
        <v>723023 SV Sigmarszell</v>
      </c>
    </row>
    <row r="874" spans="11:14" x14ac:dyDescent="0.25">
      <c r="K874" t="str">
        <f t="shared" si="28"/>
        <v>723</v>
      </c>
      <c r="L874">
        <v>723024</v>
      </c>
      <c r="M874" t="s">
        <v>914</v>
      </c>
      <c r="N874" t="str">
        <f t="shared" si="29"/>
        <v>723024 SV Simmerberg</v>
      </c>
    </row>
    <row r="875" spans="11:14" x14ac:dyDescent="0.25">
      <c r="K875" t="str">
        <f t="shared" si="28"/>
        <v>723</v>
      </c>
      <c r="L875">
        <v>723025</v>
      </c>
      <c r="M875" t="s">
        <v>915</v>
      </c>
      <c r="N875" t="str">
        <f t="shared" si="29"/>
        <v>723025 SV Scheffau</v>
      </c>
    </row>
    <row r="876" spans="11:14" x14ac:dyDescent="0.25">
      <c r="K876" t="str">
        <f t="shared" si="28"/>
        <v>723</v>
      </c>
      <c r="L876">
        <v>723026</v>
      </c>
      <c r="M876" t="s">
        <v>916</v>
      </c>
      <c r="N876" t="str">
        <f t="shared" si="29"/>
        <v>723026 Kgl. priv. SG Scheidegg</v>
      </c>
    </row>
    <row r="877" spans="11:14" x14ac:dyDescent="0.25">
      <c r="K877" t="str">
        <f t="shared" si="28"/>
        <v>723</v>
      </c>
      <c r="L877">
        <v>723027</v>
      </c>
      <c r="M877" t="s">
        <v>917</v>
      </c>
      <c r="N877" t="str">
        <f t="shared" si="29"/>
        <v>723027 Kgl. priv. SG Weiler</v>
      </c>
    </row>
    <row r="878" spans="11:14" x14ac:dyDescent="0.25">
      <c r="K878" t="str">
        <f t="shared" si="28"/>
        <v>723</v>
      </c>
      <c r="L878">
        <v>723028</v>
      </c>
      <c r="M878" t="s">
        <v>918</v>
      </c>
      <c r="N878" t="str">
        <f t="shared" si="29"/>
        <v>723028 SG Wohmbrechts</v>
      </c>
    </row>
    <row r="879" spans="11:14" x14ac:dyDescent="0.25">
      <c r="K879" t="str">
        <f t="shared" si="28"/>
        <v>723</v>
      </c>
      <c r="L879">
        <v>723029</v>
      </c>
      <c r="M879" t="s">
        <v>919</v>
      </c>
      <c r="N879" t="str">
        <f t="shared" si="29"/>
        <v>723029 SV Weißensberg</v>
      </c>
    </row>
    <row r="880" spans="11:14" x14ac:dyDescent="0.25">
      <c r="K880" t="str">
        <f t="shared" si="28"/>
        <v>723</v>
      </c>
      <c r="L880">
        <v>723030</v>
      </c>
      <c r="M880" t="s">
        <v>920</v>
      </c>
      <c r="N880" t="str">
        <f t="shared" si="29"/>
        <v>723030 Lindenberger Bogenschützen</v>
      </c>
    </row>
    <row r="881" spans="11:14" x14ac:dyDescent="0.25">
      <c r="K881" t="str">
        <f t="shared" si="28"/>
        <v>723</v>
      </c>
      <c r="L881">
        <v>723031</v>
      </c>
      <c r="M881" t="s">
        <v>921</v>
      </c>
      <c r="N881" t="str">
        <f t="shared" si="29"/>
        <v>723031 Verein d.Jagd-u.Sportschützen e.V.</v>
      </c>
    </row>
    <row r="882" spans="11:14" x14ac:dyDescent="0.25">
      <c r="K882" t="str">
        <f t="shared" si="28"/>
        <v>723</v>
      </c>
      <c r="L882">
        <v>723032</v>
      </c>
      <c r="M882" t="s">
        <v>922</v>
      </c>
      <c r="N882" t="str">
        <f t="shared" si="29"/>
        <v>723032 Böllersch. d. Schützengilde Deuchelried</v>
      </c>
    </row>
    <row r="883" spans="11:14" x14ac:dyDescent="0.25">
      <c r="K883" t="str">
        <f t="shared" si="28"/>
        <v>723</v>
      </c>
      <c r="L883">
        <v>723033</v>
      </c>
      <c r="M883" t="s">
        <v>923</v>
      </c>
      <c r="N883" t="str">
        <f t="shared" si="29"/>
        <v>723033 Sportschützen Westallgäu</v>
      </c>
    </row>
    <row r="884" spans="11:14" x14ac:dyDescent="0.25">
      <c r="K884" t="str">
        <f t="shared" si="28"/>
        <v>723</v>
      </c>
      <c r="L884">
        <v>723034</v>
      </c>
      <c r="M884" t="s">
        <v>924</v>
      </c>
      <c r="N884" t="str">
        <f t="shared" si="29"/>
        <v>723034 Förderverein SV Heimenkirch e.V.</v>
      </c>
    </row>
    <row r="885" spans="11:14" x14ac:dyDescent="0.25">
      <c r="K885" t="str">
        <f t="shared" si="28"/>
        <v>723</v>
      </c>
      <c r="L885">
        <v>723035</v>
      </c>
      <c r="M885" t="s">
        <v>925</v>
      </c>
      <c r="N885" t="str">
        <f t="shared" si="29"/>
        <v>723035 Freie Bogenschützen Bodolz</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AE9D1-EEF0-4923-B5B8-1BA46E56F34C}">
  <sheetPr codeName="Tabelle3"/>
  <dimension ref="A1:V74"/>
  <sheetViews>
    <sheetView workbookViewId="0">
      <selection activeCell="Q2" sqref="Q2:Q43"/>
    </sheetView>
  </sheetViews>
  <sheetFormatPr baseColWidth="10" defaultRowHeight="13.2" x14ac:dyDescent="0.25"/>
  <cols>
    <col min="1" max="1" width="2.88671875" customWidth="1"/>
    <col min="2" max="2" width="9" bestFit="1" customWidth="1"/>
    <col min="3" max="3" width="26.88671875" bestFit="1" customWidth="1"/>
    <col min="4" max="4" width="23.5546875" bestFit="1" customWidth="1"/>
    <col min="5" max="5" width="12" bestFit="1" customWidth="1"/>
    <col min="6" max="6" width="12.109375" bestFit="1" customWidth="1"/>
    <col min="7" max="8" width="4.6640625" style="41" customWidth="1"/>
    <col min="9" max="9" width="7.5546875" style="41" bestFit="1" customWidth="1"/>
    <col min="10" max="10" width="19" bestFit="1" customWidth="1"/>
    <col min="11" max="11" width="12" bestFit="1" customWidth="1"/>
    <col min="12" max="12" width="12.109375" bestFit="1" customWidth="1"/>
    <col min="13" max="14" width="4.6640625" style="41" customWidth="1"/>
    <col min="15" max="15" width="7.5546875" style="41" bestFit="1" customWidth="1"/>
    <col min="16" max="16" width="8.109375" style="41" bestFit="1" customWidth="1"/>
    <col min="17" max="17" width="2.6640625" customWidth="1"/>
    <col min="18" max="18" width="24.44140625" customWidth="1"/>
    <col min="19" max="19" width="27" customWidth="1"/>
    <col min="20" max="20" width="8.44140625" customWidth="1"/>
    <col min="21" max="21" width="21.88671875" customWidth="1"/>
    <col min="22" max="22" width="33.6640625" customWidth="1"/>
  </cols>
  <sheetData>
    <row r="1" spans="1:22" ht="13.8" x14ac:dyDescent="0.3">
      <c r="A1" s="37"/>
      <c r="B1" s="37" t="s">
        <v>949</v>
      </c>
      <c r="C1" s="37" t="s">
        <v>943</v>
      </c>
      <c r="D1" s="37" t="s">
        <v>950</v>
      </c>
      <c r="E1" s="37" t="s">
        <v>951</v>
      </c>
      <c r="F1" s="37" t="s">
        <v>952</v>
      </c>
      <c r="G1" s="38" t="s">
        <v>953</v>
      </c>
      <c r="H1" s="38" t="s">
        <v>954</v>
      </c>
      <c r="I1" s="38" t="s">
        <v>955</v>
      </c>
      <c r="J1" s="37" t="s">
        <v>956</v>
      </c>
      <c r="K1" s="37" t="s">
        <v>951</v>
      </c>
      <c r="L1" s="37" t="s">
        <v>952</v>
      </c>
      <c r="M1" s="38" t="s">
        <v>953</v>
      </c>
      <c r="N1" s="38" t="s">
        <v>954</v>
      </c>
      <c r="O1" s="38" t="s">
        <v>955</v>
      </c>
      <c r="P1" s="38" t="s">
        <v>1</v>
      </c>
      <c r="Q1" s="39" t="s">
        <v>962</v>
      </c>
      <c r="R1" s="37" t="s">
        <v>957</v>
      </c>
      <c r="S1" s="37" t="s">
        <v>929</v>
      </c>
      <c r="T1" s="37" t="s">
        <v>930</v>
      </c>
      <c r="U1" s="37" t="s">
        <v>931</v>
      </c>
      <c r="V1" s="37" t="s">
        <v>932</v>
      </c>
    </row>
    <row r="2" spans="1:22" ht="15.6" x14ac:dyDescent="0.3">
      <c r="A2" s="40" t="s">
        <v>958</v>
      </c>
      <c r="B2" t="str">
        <f>LEFT(ShootyLG!C26,6)</f>
        <v/>
      </c>
      <c r="C2" t="e">
        <f>RIGHT(ShootyLG!C26,LEN(ShootyLG!C26)-7)</f>
        <v>#VALUE!</v>
      </c>
      <c r="D2" t="str">
        <f>ShootyLG!G26&amp;", "&amp;ShootyLG!H26</f>
        <v xml:space="preserve">, </v>
      </c>
      <c r="E2" s="26">
        <f>ShootyLG!I26</f>
        <v>0</v>
      </c>
      <c r="F2">
        <f>ShootyLG!J26</f>
        <v>0</v>
      </c>
      <c r="G2" s="41">
        <f>ShootyLG!K26</f>
        <v>0</v>
      </c>
      <c r="H2" s="41">
        <f>ShootyLG!L26</f>
        <v>0</v>
      </c>
      <c r="I2" s="42">
        <f>SUM(G2:H2)</f>
        <v>0</v>
      </c>
      <c r="J2" t="str">
        <f>ShootyLG!O26&amp;", "&amp;ShootyLG!P26</f>
        <v xml:space="preserve">, </v>
      </c>
      <c r="K2" s="26">
        <f>ShootyLG!Q26</f>
        <v>0</v>
      </c>
      <c r="L2">
        <f>ShootyLG!R26</f>
        <v>0</v>
      </c>
      <c r="M2" s="43">
        <f>ShootyLG!S26</f>
        <v>0</v>
      </c>
      <c r="N2" s="43">
        <f>ShootyLG!T26</f>
        <v>0</v>
      </c>
      <c r="O2" s="42">
        <f>SUM(M2:N2)</f>
        <v>0</v>
      </c>
      <c r="P2" s="44">
        <f t="shared" ref="P2" si="0">SUM(I2+O2)</f>
        <v>0</v>
      </c>
      <c r="Q2" t="str">
        <f>LEFT(B2,3)</f>
        <v/>
      </c>
      <c r="R2" t="str">
        <f>ShootyLG!W26&amp;", "&amp;ShootyLG!X26</f>
        <v xml:space="preserve">, </v>
      </c>
      <c r="S2">
        <f>ShootyLG!Y26</f>
        <v>0</v>
      </c>
      <c r="T2">
        <f>ShootyLG!Z26</f>
        <v>0</v>
      </c>
      <c r="U2">
        <f>ShootyLG!AA26</f>
        <v>0</v>
      </c>
      <c r="V2">
        <f>ShootyLG!AB26</f>
        <v>0</v>
      </c>
    </row>
    <row r="3" spans="1:22" ht="15.6" x14ac:dyDescent="0.3">
      <c r="A3" s="40" t="s">
        <v>958</v>
      </c>
      <c r="B3" t="str">
        <f>LEFT(ShootyLG!C27,6)</f>
        <v/>
      </c>
      <c r="C3" t="e">
        <f>RIGHT(ShootyLG!C27,LEN(ShootyLG!C27)-7)</f>
        <v>#VALUE!</v>
      </c>
      <c r="D3" t="str">
        <f>ShootyLG!G27&amp;", "&amp;ShootyLG!H27</f>
        <v xml:space="preserve">, </v>
      </c>
      <c r="E3" s="26">
        <f>ShootyLG!I27</f>
        <v>0</v>
      </c>
      <c r="F3">
        <f>ShootyLG!J27</f>
        <v>0</v>
      </c>
      <c r="G3" s="41">
        <f>ShootyLG!K27</f>
        <v>0</v>
      </c>
      <c r="H3" s="41">
        <f>ShootyLG!L27</f>
        <v>0</v>
      </c>
      <c r="I3" s="42">
        <f t="shared" ref="I3:I43" si="1">SUM(G3:H3)</f>
        <v>0</v>
      </c>
      <c r="J3" t="str">
        <f>ShootyLG!O27&amp;", "&amp;ShootyLG!P27</f>
        <v xml:space="preserve">, </v>
      </c>
      <c r="K3" s="26">
        <f>ShootyLG!Q27</f>
        <v>0</v>
      </c>
      <c r="L3">
        <f>ShootyLG!R27</f>
        <v>0</v>
      </c>
      <c r="M3" s="43">
        <f>ShootyLG!S27</f>
        <v>0</v>
      </c>
      <c r="N3" s="43">
        <f>ShootyLG!T27</f>
        <v>0</v>
      </c>
      <c r="O3" s="42">
        <f t="shared" ref="O3:O43" si="2">SUM(M3:N3)</f>
        <v>0</v>
      </c>
      <c r="P3" s="44">
        <f t="shared" ref="P3:P43" si="3">SUM(I3+O3)</f>
        <v>0</v>
      </c>
      <c r="Q3" t="str">
        <f t="shared" ref="Q3:Q43" si="4">LEFT(B3,3)</f>
        <v/>
      </c>
      <c r="R3" t="str">
        <f>ShootyLG!W27&amp;", "&amp;ShootyLG!X27</f>
        <v xml:space="preserve">, </v>
      </c>
      <c r="S3">
        <f>ShootyLG!Y27</f>
        <v>0</v>
      </c>
      <c r="T3">
        <f>ShootyLG!Z27</f>
        <v>0</v>
      </c>
      <c r="U3">
        <f>ShootyLG!AA27</f>
        <v>0</v>
      </c>
      <c r="V3">
        <f>ShootyLG!AB27</f>
        <v>0</v>
      </c>
    </row>
    <row r="4" spans="1:22" ht="15.6" x14ac:dyDescent="0.3">
      <c r="A4" s="40" t="s">
        <v>958</v>
      </c>
      <c r="B4" t="str">
        <f>LEFT(ShootyLG!C28,6)</f>
        <v/>
      </c>
      <c r="C4" t="e">
        <f>RIGHT(ShootyLG!C28,LEN(ShootyLG!C28)-7)</f>
        <v>#VALUE!</v>
      </c>
      <c r="D4" t="str">
        <f>ShootyLG!G28&amp;", "&amp;ShootyLG!H28</f>
        <v xml:space="preserve">, </v>
      </c>
      <c r="E4" s="26">
        <f>ShootyLG!I28</f>
        <v>0</v>
      </c>
      <c r="F4">
        <f>ShootyLG!J28</f>
        <v>0</v>
      </c>
      <c r="G4" s="41">
        <f>ShootyLG!K28</f>
        <v>0</v>
      </c>
      <c r="H4" s="41">
        <f>ShootyLG!L28</f>
        <v>0</v>
      </c>
      <c r="I4" s="42">
        <f t="shared" si="1"/>
        <v>0</v>
      </c>
      <c r="J4" t="str">
        <f>ShootyLG!O28&amp;", "&amp;ShootyLG!P28</f>
        <v xml:space="preserve">, </v>
      </c>
      <c r="K4" s="26">
        <f>ShootyLG!Q28</f>
        <v>0</v>
      </c>
      <c r="L4">
        <f>ShootyLG!R28</f>
        <v>0</v>
      </c>
      <c r="M4" s="43">
        <f>ShootyLG!S28</f>
        <v>0</v>
      </c>
      <c r="N4" s="43">
        <f>ShootyLG!T28</f>
        <v>0</v>
      </c>
      <c r="O4" s="42">
        <f t="shared" si="2"/>
        <v>0</v>
      </c>
      <c r="P4" s="44">
        <f t="shared" si="3"/>
        <v>0</v>
      </c>
      <c r="Q4" t="str">
        <f t="shared" si="4"/>
        <v/>
      </c>
      <c r="R4" t="str">
        <f>ShootyLG!W28&amp;", "&amp;ShootyLG!X28</f>
        <v xml:space="preserve">, </v>
      </c>
      <c r="S4">
        <f>ShootyLG!Y28</f>
        <v>0</v>
      </c>
      <c r="T4">
        <f>ShootyLG!Z28</f>
        <v>0</v>
      </c>
      <c r="U4">
        <f>ShootyLG!AA28</f>
        <v>0</v>
      </c>
      <c r="V4">
        <f>ShootyLG!AB28</f>
        <v>0</v>
      </c>
    </row>
    <row r="5" spans="1:22" ht="15.6" x14ac:dyDescent="0.3">
      <c r="A5" s="40" t="s">
        <v>958</v>
      </c>
      <c r="B5" t="str">
        <f>LEFT(ShootyLG!C29,6)</f>
        <v/>
      </c>
      <c r="C5" t="e">
        <f>RIGHT(ShootyLG!C29,LEN(ShootyLG!C29)-7)</f>
        <v>#VALUE!</v>
      </c>
      <c r="D5" t="str">
        <f>ShootyLG!G29&amp;", "&amp;ShootyLG!H29</f>
        <v xml:space="preserve">, </v>
      </c>
      <c r="E5" s="26">
        <f>ShootyLG!I29</f>
        <v>0</v>
      </c>
      <c r="F5">
        <f>ShootyLG!J29</f>
        <v>0</v>
      </c>
      <c r="G5" s="41">
        <f>ShootyLG!K29</f>
        <v>0</v>
      </c>
      <c r="H5" s="41">
        <f>ShootyLG!L29</f>
        <v>0</v>
      </c>
      <c r="I5" s="42">
        <f t="shared" si="1"/>
        <v>0</v>
      </c>
      <c r="J5" t="str">
        <f>ShootyLG!O29&amp;", "&amp;ShootyLG!P29</f>
        <v xml:space="preserve">, </v>
      </c>
      <c r="K5" s="26">
        <f>ShootyLG!Q29</f>
        <v>0</v>
      </c>
      <c r="L5">
        <f>ShootyLG!R29</f>
        <v>0</v>
      </c>
      <c r="M5" s="43">
        <f>ShootyLG!S29</f>
        <v>0</v>
      </c>
      <c r="N5" s="43">
        <f>ShootyLG!T29</f>
        <v>0</v>
      </c>
      <c r="O5" s="42">
        <f t="shared" si="2"/>
        <v>0</v>
      </c>
      <c r="P5" s="44">
        <f t="shared" si="3"/>
        <v>0</v>
      </c>
      <c r="Q5" t="str">
        <f t="shared" si="4"/>
        <v/>
      </c>
      <c r="R5" t="str">
        <f>ShootyLG!W29&amp;", "&amp;ShootyLG!X29</f>
        <v xml:space="preserve">, </v>
      </c>
      <c r="S5">
        <f>ShootyLG!Y29</f>
        <v>0</v>
      </c>
      <c r="T5">
        <f>ShootyLG!Z29</f>
        <v>0</v>
      </c>
      <c r="U5">
        <f>ShootyLG!AA29</f>
        <v>0</v>
      </c>
      <c r="V5">
        <f>ShootyLG!AB29</f>
        <v>0</v>
      </c>
    </row>
    <row r="6" spans="1:22" ht="15.6" x14ac:dyDescent="0.3">
      <c r="A6" s="40" t="s">
        <v>958</v>
      </c>
      <c r="B6" t="str">
        <f>LEFT(ShootyLG!C30,6)</f>
        <v/>
      </c>
      <c r="C6" t="e">
        <f>RIGHT(ShootyLG!C30,LEN(ShootyLG!C30)-7)</f>
        <v>#VALUE!</v>
      </c>
      <c r="D6" t="str">
        <f>ShootyLG!G30&amp;", "&amp;ShootyLG!H30</f>
        <v xml:space="preserve">, </v>
      </c>
      <c r="E6" s="26">
        <f>ShootyLG!I30</f>
        <v>0</v>
      </c>
      <c r="F6">
        <f>ShootyLG!J30</f>
        <v>0</v>
      </c>
      <c r="G6" s="41">
        <f>ShootyLG!K30</f>
        <v>0</v>
      </c>
      <c r="H6" s="41">
        <f>ShootyLG!L30</f>
        <v>0</v>
      </c>
      <c r="I6" s="42">
        <f t="shared" si="1"/>
        <v>0</v>
      </c>
      <c r="J6" t="str">
        <f>ShootyLG!O30&amp;", "&amp;ShootyLG!P30</f>
        <v xml:space="preserve">, </v>
      </c>
      <c r="K6" s="26">
        <f>ShootyLG!Q30</f>
        <v>0</v>
      </c>
      <c r="L6">
        <f>ShootyLG!R30</f>
        <v>0</v>
      </c>
      <c r="M6" s="43">
        <f>ShootyLG!S30</f>
        <v>0</v>
      </c>
      <c r="N6" s="43">
        <f>ShootyLG!T30</f>
        <v>0</v>
      </c>
      <c r="O6" s="42">
        <f t="shared" si="2"/>
        <v>0</v>
      </c>
      <c r="P6" s="44">
        <f t="shared" si="3"/>
        <v>0</v>
      </c>
      <c r="Q6" t="str">
        <f t="shared" si="4"/>
        <v/>
      </c>
      <c r="R6" t="str">
        <f>ShootyLG!W30&amp;", "&amp;ShootyLG!X30</f>
        <v xml:space="preserve">, </v>
      </c>
      <c r="S6">
        <f>ShootyLG!Y30</f>
        <v>0</v>
      </c>
      <c r="T6">
        <f>ShootyLG!Z30</f>
        <v>0</v>
      </c>
      <c r="U6">
        <f>ShootyLG!AA30</f>
        <v>0</v>
      </c>
      <c r="V6">
        <f>ShootyLG!AB30</f>
        <v>0</v>
      </c>
    </row>
    <row r="7" spans="1:22" ht="15.6" x14ac:dyDescent="0.3">
      <c r="A7" s="40" t="s">
        <v>958</v>
      </c>
      <c r="B7" t="str">
        <f>LEFT(ShootyLG!C31,6)</f>
        <v/>
      </c>
      <c r="C7" t="e">
        <f>RIGHT(ShootyLG!C31,LEN(ShootyLG!C31)-7)</f>
        <v>#VALUE!</v>
      </c>
      <c r="D7" t="str">
        <f>ShootyLG!G31&amp;", "&amp;ShootyLG!H31</f>
        <v xml:space="preserve">, </v>
      </c>
      <c r="E7" s="26">
        <f>ShootyLG!I31</f>
        <v>0</v>
      </c>
      <c r="F7">
        <f>ShootyLG!J31</f>
        <v>0</v>
      </c>
      <c r="G7" s="41">
        <f>ShootyLG!K31</f>
        <v>0</v>
      </c>
      <c r="H7" s="41">
        <f>ShootyLG!L31</f>
        <v>0</v>
      </c>
      <c r="I7" s="42">
        <f t="shared" si="1"/>
        <v>0</v>
      </c>
      <c r="J7" t="str">
        <f>ShootyLG!O31&amp;", "&amp;ShootyLG!P31</f>
        <v xml:space="preserve">, </v>
      </c>
      <c r="K7" s="26">
        <f>ShootyLG!Q31</f>
        <v>0</v>
      </c>
      <c r="L7">
        <f>ShootyLG!R31</f>
        <v>0</v>
      </c>
      <c r="M7" s="43">
        <f>ShootyLG!S31</f>
        <v>0</v>
      </c>
      <c r="N7" s="43">
        <f>ShootyLG!T31</f>
        <v>0</v>
      </c>
      <c r="O7" s="42">
        <f t="shared" si="2"/>
        <v>0</v>
      </c>
      <c r="P7" s="44">
        <f t="shared" si="3"/>
        <v>0</v>
      </c>
      <c r="Q7" t="str">
        <f t="shared" si="4"/>
        <v/>
      </c>
      <c r="R7" t="str">
        <f>ShootyLG!W31&amp;", "&amp;ShootyLG!X31</f>
        <v xml:space="preserve">, </v>
      </c>
      <c r="S7">
        <f>ShootyLG!Y31</f>
        <v>0</v>
      </c>
      <c r="T7">
        <f>ShootyLG!Z31</f>
        <v>0</v>
      </c>
      <c r="U7">
        <f>ShootyLG!AA31</f>
        <v>0</v>
      </c>
      <c r="V7">
        <f>ShootyLG!AB31</f>
        <v>0</v>
      </c>
    </row>
    <row r="8" spans="1:22" ht="15.6" x14ac:dyDescent="0.3">
      <c r="A8" s="40" t="s">
        <v>958</v>
      </c>
      <c r="B8" t="str">
        <f>LEFT(ShootyLG!C32,6)</f>
        <v/>
      </c>
      <c r="C8" t="e">
        <f>RIGHT(ShootyLG!C32,LEN(ShootyLG!C32)-7)</f>
        <v>#VALUE!</v>
      </c>
      <c r="D8" t="str">
        <f>ShootyLG!G32&amp;", "&amp;ShootyLG!H32</f>
        <v xml:space="preserve">, </v>
      </c>
      <c r="E8" s="26">
        <f>ShootyLG!I32</f>
        <v>0</v>
      </c>
      <c r="F8">
        <f>ShootyLG!J32</f>
        <v>0</v>
      </c>
      <c r="G8" s="41">
        <f>ShootyLG!K32</f>
        <v>0</v>
      </c>
      <c r="H8" s="41">
        <f>ShootyLG!L32</f>
        <v>0</v>
      </c>
      <c r="I8" s="42">
        <f t="shared" si="1"/>
        <v>0</v>
      </c>
      <c r="J8" t="str">
        <f>ShootyLG!O32&amp;", "&amp;ShootyLG!P32</f>
        <v xml:space="preserve">, </v>
      </c>
      <c r="K8" s="26">
        <f>ShootyLG!Q32</f>
        <v>0</v>
      </c>
      <c r="L8">
        <f>ShootyLG!R32</f>
        <v>0</v>
      </c>
      <c r="M8" s="43">
        <f>ShootyLG!S32</f>
        <v>0</v>
      </c>
      <c r="N8" s="43">
        <f>ShootyLG!T32</f>
        <v>0</v>
      </c>
      <c r="O8" s="42">
        <f t="shared" si="2"/>
        <v>0</v>
      </c>
      <c r="P8" s="44">
        <f t="shared" si="3"/>
        <v>0</v>
      </c>
      <c r="Q8" t="str">
        <f t="shared" si="4"/>
        <v/>
      </c>
      <c r="R8" t="str">
        <f>ShootyLG!W32&amp;", "&amp;ShootyLG!X32</f>
        <v xml:space="preserve">, </v>
      </c>
      <c r="S8">
        <f>ShootyLG!Y32</f>
        <v>0</v>
      </c>
      <c r="T8">
        <f>ShootyLG!Z32</f>
        <v>0</v>
      </c>
      <c r="U8">
        <f>ShootyLG!AA32</f>
        <v>0</v>
      </c>
      <c r="V8">
        <f>ShootyLG!AB32</f>
        <v>0</v>
      </c>
    </row>
    <row r="9" spans="1:22" ht="15.6" x14ac:dyDescent="0.3">
      <c r="A9" s="40" t="s">
        <v>958</v>
      </c>
      <c r="B9" t="str">
        <f>LEFT(ShootyLG!C33,6)</f>
        <v/>
      </c>
      <c r="C9" t="e">
        <f>RIGHT(ShootyLG!C33,LEN(ShootyLG!C33)-7)</f>
        <v>#VALUE!</v>
      </c>
      <c r="D9" t="str">
        <f>ShootyLG!G33&amp;", "&amp;ShootyLG!H33</f>
        <v xml:space="preserve">, </v>
      </c>
      <c r="E9" s="26">
        <f>ShootyLG!I33</f>
        <v>0</v>
      </c>
      <c r="F9">
        <f>ShootyLG!J33</f>
        <v>0</v>
      </c>
      <c r="G9" s="41">
        <f>ShootyLG!K33</f>
        <v>0</v>
      </c>
      <c r="H9" s="41">
        <f>ShootyLG!L33</f>
        <v>0</v>
      </c>
      <c r="I9" s="42">
        <f t="shared" si="1"/>
        <v>0</v>
      </c>
      <c r="J9" t="str">
        <f>ShootyLG!O33&amp;", "&amp;ShootyLG!P33</f>
        <v xml:space="preserve">, </v>
      </c>
      <c r="K9" s="26">
        <f>ShootyLG!Q33</f>
        <v>0</v>
      </c>
      <c r="L9">
        <f>ShootyLG!R33</f>
        <v>0</v>
      </c>
      <c r="M9" s="43">
        <f>ShootyLG!S33</f>
        <v>0</v>
      </c>
      <c r="N9" s="43">
        <f>ShootyLG!T33</f>
        <v>0</v>
      </c>
      <c r="O9" s="42">
        <f t="shared" si="2"/>
        <v>0</v>
      </c>
      <c r="P9" s="44">
        <f t="shared" si="3"/>
        <v>0</v>
      </c>
      <c r="Q9" t="str">
        <f t="shared" si="4"/>
        <v/>
      </c>
      <c r="R9" t="str">
        <f>ShootyLG!W33&amp;", "&amp;ShootyLG!X33</f>
        <v xml:space="preserve">, </v>
      </c>
      <c r="S9">
        <f>ShootyLG!Y33</f>
        <v>0</v>
      </c>
      <c r="T9">
        <f>ShootyLG!Z33</f>
        <v>0</v>
      </c>
      <c r="U9">
        <f>ShootyLG!AA33</f>
        <v>0</v>
      </c>
      <c r="V9">
        <f>ShootyLG!AB33</f>
        <v>0</v>
      </c>
    </row>
    <row r="10" spans="1:22" ht="15.6" x14ac:dyDescent="0.3">
      <c r="A10" s="40" t="s">
        <v>958</v>
      </c>
      <c r="B10" t="str">
        <f>LEFT(ShootyLG!C34,6)</f>
        <v/>
      </c>
      <c r="C10" t="e">
        <f>RIGHT(ShootyLG!C34,LEN(ShootyLG!C34)-7)</f>
        <v>#VALUE!</v>
      </c>
      <c r="D10" t="str">
        <f>ShootyLG!G34&amp;", "&amp;ShootyLG!H34</f>
        <v xml:space="preserve">, </v>
      </c>
      <c r="E10" s="26">
        <f>ShootyLG!I34</f>
        <v>0</v>
      </c>
      <c r="F10">
        <f>ShootyLG!J34</f>
        <v>0</v>
      </c>
      <c r="G10" s="41">
        <f>ShootyLG!K34</f>
        <v>0</v>
      </c>
      <c r="H10" s="41">
        <f>ShootyLG!L34</f>
        <v>0</v>
      </c>
      <c r="I10" s="42">
        <f t="shared" si="1"/>
        <v>0</v>
      </c>
      <c r="J10" t="str">
        <f>ShootyLG!O34&amp;", "&amp;ShootyLG!P34</f>
        <v xml:space="preserve">, </v>
      </c>
      <c r="K10" s="26">
        <f>ShootyLG!Q34</f>
        <v>0</v>
      </c>
      <c r="L10">
        <f>ShootyLG!R34</f>
        <v>0</v>
      </c>
      <c r="M10" s="43">
        <f>ShootyLG!S34</f>
        <v>0</v>
      </c>
      <c r="N10" s="43">
        <f>ShootyLG!T34</f>
        <v>0</v>
      </c>
      <c r="O10" s="42">
        <f t="shared" si="2"/>
        <v>0</v>
      </c>
      <c r="P10" s="44">
        <f t="shared" si="3"/>
        <v>0</v>
      </c>
      <c r="Q10" t="str">
        <f t="shared" si="4"/>
        <v/>
      </c>
      <c r="R10" t="str">
        <f>ShootyLG!W34&amp;", "&amp;ShootyLG!X34</f>
        <v xml:space="preserve">, </v>
      </c>
      <c r="S10">
        <f>ShootyLG!Y34</f>
        <v>0</v>
      </c>
      <c r="T10">
        <f>ShootyLG!Z34</f>
        <v>0</v>
      </c>
      <c r="U10">
        <f>ShootyLG!AA34</f>
        <v>0</v>
      </c>
      <c r="V10">
        <f>ShootyLG!AB34</f>
        <v>0</v>
      </c>
    </row>
    <row r="11" spans="1:22" ht="15.6" x14ac:dyDescent="0.3">
      <c r="A11" s="40" t="s">
        <v>958</v>
      </c>
      <c r="B11" t="str">
        <f>LEFT(ShootyLG!C35,6)</f>
        <v/>
      </c>
      <c r="C11" t="e">
        <f>RIGHT(ShootyLG!C35,LEN(ShootyLG!C35)-7)</f>
        <v>#VALUE!</v>
      </c>
      <c r="D11" t="str">
        <f>ShootyLG!G35&amp;", "&amp;ShootyLG!H35</f>
        <v xml:space="preserve">, </v>
      </c>
      <c r="E11" s="26">
        <f>ShootyLG!I35</f>
        <v>0</v>
      </c>
      <c r="F11">
        <f>ShootyLG!J35</f>
        <v>0</v>
      </c>
      <c r="G11" s="41">
        <f>ShootyLG!K35</f>
        <v>0</v>
      </c>
      <c r="H11" s="41">
        <f>ShootyLG!L35</f>
        <v>0</v>
      </c>
      <c r="I11" s="42">
        <f t="shared" si="1"/>
        <v>0</v>
      </c>
      <c r="J11" t="str">
        <f>ShootyLG!O35&amp;", "&amp;ShootyLG!P35</f>
        <v xml:space="preserve">, </v>
      </c>
      <c r="K11" s="26">
        <f>ShootyLG!Q35</f>
        <v>0</v>
      </c>
      <c r="L11">
        <f>ShootyLG!R35</f>
        <v>0</v>
      </c>
      <c r="M11" s="43">
        <f>ShootyLG!S35</f>
        <v>0</v>
      </c>
      <c r="N11" s="43">
        <f>ShootyLG!T35</f>
        <v>0</v>
      </c>
      <c r="O11" s="42">
        <f t="shared" si="2"/>
        <v>0</v>
      </c>
      <c r="P11" s="44">
        <f t="shared" si="3"/>
        <v>0</v>
      </c>
      <c r="Q11" t="str">
        <f t="shared" si="4"/>
        <v/>
      </c>
      <c r="R11" t="str">
        <f>ShootyLG!W35&amp;", "&amp;ShootyLG!X35</f>
        <v xml:space="preserve">, </v>
      </c>
      <c r="S11">
        <f>ShootyLG!Y35</f>
        <v>0</v>
      </c>
      <c r="T11">
        <f>ShootyLG!Z35</f>
        <v>0</v>
      </c>
      <c r="U11">
        <f>ShootyLG!AA35</f>
        <v>0</v>
      </c>
      <c r="V11">
        <f>ShootyLG!AB35</f>
        <v>0</v>
      </c>
    </row>
    <row r="12" spans="1:22" ht="15.6" x14ac:dyDescent="0.3">
      <c r="A12" s="40" t="s">
        <v>958</v>
      </c>
      <c r="B12" t="str">
        <f>LEFT(ShootyLG!C36,6)</f>
        <v/>
      </c>
      <c r="C12" t="e">
        <f>RIGHT(ShootyLG!C36,LEN(ShootyLG!C36)-7)</f>
        <v>#VALUE!</v>
      </c>
      <c r="D12" t="str">
        <f>ShootyLG!G36&amp;", "&amp;ShootyLG!H36</f>
        <v xml:space="preserve">, </v>
      </c>
      <c r="E12" s="26">
        <f>ShootyLG!I36</f>
        <v>0</v>
      </c>
      <c r="F12">
        <f>ShootyLG!J36</f>
        <v>0</v>
      </c>
      <c r="G12" s="41">
        <f>ShootyLG!K36</f>
        <v>0</v>
      </c>
      <c r="H12" s="41">
        <f>ShootyLG!L36</f>
        <v>0</v>
      </c>
      <c r="I12" s="42">
        <f t="shared" si="1"/>
        <v>0</v>
      </c>
      <c r="J12" t="str">
        <f>ShootyLG!O36&amp;", "&amp;ShootyLG!P36</f>
        <v xml:space="preserve">, </v>
      </c>
      <c r="K12" s="26">
        <f>ShootyLG!Q36</f>
        <v>0</v>
      </c>
      <c r="L12">
        <f>ShootyLG!R36</f>
        <v>0</v>
      </c>
      <c r="M12" s="43">
        <f>ShootyLG!S36</f>
        <v>0</v>
      </c>
      <c r="N12" s="43">
        <f>ShootyLG!T36</f>
        <v>0</v>
      </c>
      <c r="O12" s="42">
        <f t="shared" si="2"/>
        <v>0</v>
      </c>
      <c r="P12" s="44">
        <f t="shared" si="3"/>
        <v>0</v>
      </c>
      <c r="Q12" t="str">
        <f t="shared" si="4"/>
        <v/>
      </c>
      <c r="R12" t="str">
        <f>ShootyLG!W36&amp;", "&amp;ShootyLG!X36</f>
        <v xml:space="preserve">, </v>
      </c>
      <c r="S12">
        <f>ShootyLG!Y36</f>
        <v>0</v>
      </c>
      <c r="T12">
        <f>ShootyLG!Z36</f>
        <v>0</v>
      </c>
      <c r="U12">
        <f>ShootyLG!AA36</f>
        <v>0</v>
      </c>
      <c r="V12">
        <f>ShootyLG!AB36</f>
        <v>0</v>
      </c>
    </row>
    <row r="13" spans="1:22" ht="15.6" x14ac:dyDescent="0.3">
      <c r="A13" s="40" t="s">
        <v>958</v>
      </c>
      <c r="B13" t="str">
        <f>LEFT(ShootyLG!C37,6)</f>
        <v/>
      </c>
      <c r="C13" t="e">
        <f>RIGHT(ShootyLG!C37,LEN(ShootyLG!C37)-7)</f>
        <v>#VALUE!</v>
      </c>
      <c r="D13" t="str">
        <f>ShootyLG!G37&amp;", "&amp;ShootyLG!H37</f>
        <v xml:space="preserve">, </v>
      </c>
      <c r="E13" s="26">
        <f>ShootyLG!I37</f>
        <v>0</v>
      </c>
      <c r="F13">
        <f>ShootyLG!J37</f>
        <v>0</v>
      </c>
      <c r="G13" s="41">
        <f>ShootyLG!K37</f>
        <v>0</v>
      </c>
      <c r="H13" s="41">
        <f>ShootyLG!L37</f>
        <v>0</v>
      </c>
      <c r="I13" s="42">
        <f t="shared" si="1"/>
        <v>0</v>
      </c>
      <c r="J13" t="str">
        <f>ShootyLG!O37&amp;", "&amp;ShootyLG!P37</f>
        <v xml:space="preserve">, </v>
      </c>
      <c r="K13" s="26">
        <f>ShootyLG!Q37</f>
        <v>0</v>
      </c>
      <c r="L13">
        <f>ShootyLG!R37</f>
        <v>0</v>
      </c>
      <c r="M13" s="43">
        <f>ShootyLG!S37</f>
        <v>0</v>
      </c>
      <c r="N13" s="43">
        <f>ShootyLG!T37</f>
        <v>0</v>
      </c>
      <c r="O13" s="42">
        <f t="shared" si="2"/>
        <v>0</v>
      </c>
      <c r="P13" s="44">
        <f t="shared" si="3"/>
        <v>0</v>
      </c>
      <c r="Q13" t="str">
        <f t="shared" si="4"/>
        <v/>
      </c>
      <c r="R13" t="str">
        <f>ShootyLG!W37&amp;", "&amp;ShootyLG!X37</f>
        <v xml:space="preserve">, </v>
      </c>
      <c r="S13">
        <f>ShootyLG!Y37</f>
        <v>0</v>
      </c>
      <c r="T13">
        <f>ShootyLG!Z37</f>
        <v>0</v>
      </c>
      <c r="U13">
        <f>ShootyLG!AA37</f>
        <v>0</v>
      </c>
      <c r="V13">
        <f>ShootyLG!AB37</f>
        <v>0</v>
      </c>
    </row>
    <row r="14" spans="1:22" ht="15.6" x14ac:dyDescent="0.3">
      <c r="A14" s="40" t="s">
        <v>958</v>
      </c>
      <c r="B14" t="str">
        <f>LEFT(ShootyLG!C38,6)</f>
        <v/>
      </c>
      <c r="C14" t="e">
        <f>RIGHT(ShootyLG!C38,LEN(ShootyLG!C38)-7)</f>
        <v>#VALUE!</v>
      </c>
      <c r="D14" t="str">
        <f>ShootyLG!G38&amp;", "&amp;ShootyLG!H38</f>
        <v xml:space="preserve">, </v>
      </c>
      <c r="E14" s="26">
        <f>ShootyLG!I38</f>
        <v>0</v>
      </c>
      <c r="F14">
        <f>ShootyLG!J38</f>
        <v>0</v>
      </c>
      <c r="G14" s="41">
        <f>ShootyLG!K38</f>
        <v>0</v>
      </c>
      <c r="H14" s="41">
        <f>ShootyLG!L38</f>
        <v>0</v>
      </c>
      <c r="I14" s="42">
        <f t="shared" si="1"/>
        <v>0</v>
      </c>
      <c r="J14" t="str">
        <f>ShootyLG!O38&amp;", "&amp;ShootyLG!P38</f>
        <v xml:space="preserve">, </v>
      </c>
      <c r="K14" s="26">
        <f>ShootyLG!Q38</f>
        <v>0</v>
      </c>
      <c r="L14">
        <f>ShootyLG!R38</f>
        <v>0</v>
      </c>
      <c r="M14" s="43">
        <f>ShootyLG!S38</f>
        <v>0</v>
      </c>
      <c r="N14" s="43">
        <f>ShootyLG!T38</f>
        <v>0</v>
      </c>
      <c r="O14" s="42">
        <f t="shared" si="2"/>
        <v>0</v>
      </c>
      <c r="P14" s="44">
        <f t="shared" si="3"/>
        <v>0</v>
      </c>
      <c r="Q14" t="str">
        <f t="shared" si="4"/>
        <v/>
      </c>
      <c r="R14" t="str">
        <f>ShootyLG!W38&amp;", "&amp;ShootyLG!X38</f>
        <v xml:space="preserve">, </v>
      </c>
      <c r="S14">
        <f>ShootyLG!Y38</f>
        <v>0</v>
      </c>
      <c r="T14">
        <f>ShootyLG!Z38</f>
        <v>0</v>
      </c>
      <c r="U14">
        <f>ShootyLG!AA38</f>
        <v>0</v>
      </c>
      <c r="V14">
        <f>ShootyLG!AB38</f>
        <v>0</v>
      </c>
    </row>
    <row r="15" spans="1:22" ht="15.6" x14ac:dyDescent="0.3">
      <c r="A15" s="40" t="s">
        <v>958</v>
      </c>
      <c r="B15" t="str">
        <f>LEFT(ShootyLG!C39,6)</f>
        <v/>
      </c>
      <c r="C15" t="e">
        <f>RIGHT(ShootyLG!C39,LEN(ShootyLG!C39)-7)</f>
        <v>#VALUE!</v>
      </c>
      <c r="D15" t="str">
        <f>ShootyLG!G39&amp;", "&amp;ShootyLG!H39</f>
        <v xml:space="preserve">, </v>
      </c>
      <c r="E15" s="26">
        <f>ShootyLG!I39</f>
        <v>0</v>
      </c>
      <c r="F15">
        <f>ShootyLG!J39</f>
        <v>0</v>
      </c>
      <c r="G15" s="41">
        <f>ShootyLG!K39</f>
        <v>0</v>
      </c>
      <c r="H15" s="41">
        <f>ShootyLG!L39</f>
        <v>0</v>
      </c>
      <c r="I15" s="42">
        <f t="shared" si="1"/>
        <v>0</v>
      </c>
      <c r="J15" t="str">
        <f>ShootyLG!O39&amp;", "&amp;ShootyLG!P39</f>
        <v xml:space="preserve">, </v>
      </c>
      <c r="K15" s="26">
        <f>ShootyLG!Q39</f>
        <v>0</v>
      </c>
      <c r="L15">
        <f>ShootyLG!R39</f>
        <v>0</v>
      </c>
      <c r="M15" s="43">
        <f>ShootyLG!S39</f>
        <v>0</v>
      </c>
      <c r="N15" s="43">
        <f>ShootyLG!T39</f>
        <v>0</v>
      </c>
      <c r="O15" s="42">
        <f t="shared" si="2"/>
        <v>0</v>
      </c>
      <c r="P15" s="44">
        <f t="shared" si="3"/>
        <v>0</v>
      </c>
      <c r="Q15" t="str">
        <f t="shared" si="4"/>
        <v/>
      </c>
      <c r="R15" t="str">
        <f>ShootyLG!W39&amp;", "&amp;ShootyLG!X39</f>
        <v xml:space="preserve">, </v>
      </c>
      <c r="S15">
        <f>ShootyLG!Y39</f>
        <v>0</v>
      </c>
      <c r="T15">
        <f>ShootyLG!Z39</f>
        <v>0</v>
      </c>
      <c r="U15">
        <f>ShootyLG!AA39</f>
        <v>0</v>
      </c>
      <c r="V15">
        <f>ShootyLG!AB39</f>
        <v>0</v>
      </c>
    </row>
    <row r="16" spans="1:22" ht="15.6" x14ac:dyDescent="0.3">
      <c r="A16" s="40" t="s">
        <v>958</v>
      </c>
      <c r="B16" t="str">
        <f>LEFT(ShootyLG!C40,6)</f>
        <v/>
      </c>
      <c r="C16" t="e">
        <f>RIGHT(ShootyLG!C40,LEN(ShootyLG!C40)-7)</f>
        <v>#VALUE!</v>
      </c>
      <c r="D16" t="str">
        <f>ShootyLG!G40&amp;", "&amp;ShootyLG!H40</f>
        <v xml:space="preserve">, </v>
      </c>
      <c r="E16" s="26">
        <f>ShootyLG!I40</f>
        <v>0</v>
      </c>
      <c r="F16">
        <f>ShootyLG!J40</f>
        <v>0</v>
      </c>
      <c r="G16" s="41">
        <f>ShootyLG!K40</f>
        <v>0</v>
      </c>
      <c r="H16" s="41">
        <f>ShootyLG!L40</f>
        <v>0</v>
      </c>
      <c r="I16" s="42">
        <f t="shared" si="1"/>
        <v>0</v>
      </c>
      <c r="J16" t="str">
        <f>ShootyLG!O40&amp;", "&amp;ShootyLG!P40</f>
        <v xml:space="preserve">, </v>
      </c>
      <c r="K16" s="26">
        <f>ShootyLG!Q40</f>
        <v>0</v>
      </c>
      <c r="L16">
        <f>ShootyLG!R40</f>
        <v>0</v>
      </c>
      <c r="M16" s="43">
        <f>ShootyLG!S40</f>
        <v>0</v>
      </c>
      <c r="N16" s="43">
        <f>ShootyLG!T40</f>
        <v>0</v>
      </c>
      <c r="O16" s="42">
        <f t="shared" si="2"/>
        <v>0</v>
      </c>
      <c r="P16" s="44">
        <f t="shared" si="3"/>
        <v>0</v>
      </c>
      <c r="Q16" t="str">
        <f t="shared" si="4"/>
        <v/>
      </c>
      <c r="R16" t="str">
        <f>ShootyLG!W40&amp;", "&amp;ShootyLG!X40</f>
        <v xml:space="preserve">, </v>
      </c>
      <c r="S16">
        <f>ShootyLG!Y40</f>
        <v>0</v>
      </c>
      <c r="T16">
        <f>ShootyLG!Z40</f>
        <v>0</v>
      </c>
      <c r="U16">
        <f>ShootyLG!AA40</f>
        <v>0</v>
      </c>
      <c r="V16">
        <f>ShootyLG!AB40</f>
        <v>0</v>
      </c>
    </row>
    <row r="17" spans="1:22" ht="15.6" x14ac:dyDescent="0.3">
      <c r="A17" s="40" t="s">
        <v>958</v>
      </c>
      <c r="B17" t="str">
        <f>LEFT(ShootyLG!C41,6)</f>
        <v/>
      </c>
      <c r="C17" t="e">
        <f>RIGHT(ShootyLG!C41,LEN(ShootyLG!C41)-7)</f>
        <v>#VALUE!</v>
      </c>
      <c r="D17" t="str">
        <f>ShootyLG!G41&amp;", "&amp;ShootyLG!H41</f>
        <v xml:space="preserve">, </v>
      </c>
      <c r="E17" s="26">
        <f>ShootyLG!I41</f>
        <v>0</v>
      </c>
      <c r="F17">
        <f>ShootyLG!J41</f>
        <v>0</v>
      </c>
      <c r="G17" s="41">
        <f>ShootyLG!K41</f>
        <v>0</v>
      </c>
      <c r="H17" s="41">
        <f>ShootyLG!L41</f>
        <v>0</v>
      </c>
      <c r="I17" s="42">
        <f t="shared" si="1"/>
        <v>0</v>
      </c>
      <c r="J17" t="str">
        <f>ShootyLG!O41&amp;", "&amp;ShootyLG!P41</f>
        <v xml:space="preserve">, </v>
      </c>
      <c r="K17" s="26">
        <f>ShootyLG!Q41</f>
        <v>0</v>
      </c>
      <c r="L17">
        <f>ShootyLG!R41</f>
        <v>0</v>
      </c>
      <c r="M17" s="43">
        <f>ShootyLG!S41</f>
        <v>0</v>
      </c>
      <c r="N17" s="43">
        <f>ShootyLG!T41</f>
        <v>0</v>
      </c>
      <c r="O17" s="42">
        <f t="shared" si="2"/>
        <v>0</v>
      </c>
      <c r="P17" s="44">
        <f t="shared" si="3"/>
        <v>0</v>
      </c>
      <c r="Q17" t="str">
        <f t="shared" si="4"/>
        <v/>
      </c>
      <c r="R17" t="str">
        <f>ShootyLG!W41&amp;", "&amp;ShootyLG!X41</f>
        <v xml:space="preserve">, </v>
      </c>
      <c r="S17">
        <f>ShootyLG!Y41</f>
        <v>0</v>
      </c>
      <c r="T17">
        <f>ShootyLG!Z41</f>
        <v>0</v>
      </c>
      <c r="U17">
        <f>ShootyLG!AA41</f>
        <v>0</v>
      </c>
      <c r="V17">
        <f>ShootyLG!AB41</f>
        <v>0</v>
      </c>
    </row>
    <row r="18" spans="1:22" ht="15.6" x14ac:dyDescent="0.3">
      <c r="A18" s="40" t="s">
        <v>958</v>
      </c>
      <c r="B18" t="str">
        <f>LEFT(ShootyLG!C42,6)</f>
        <v/>
      </c>
      <c r="C18" t="e">
        <f>RIGHT(ShootyLG!C42,LEN(ShootyLG!C42)-7)</f>
        <v>#VALUE!</v>
      </c>
      <c r="D18" t="str">
        <f>ShootyLG!G42&amp;", "&amp;ShootyLG!H42</f>
        <v xml:space="preserve">, </v>
      </c>
      <c r="E18" s="26">
        <f>ShootyLG!I42</f>
        <v>0</v>
      </c>
      <c r="F18">
        <f>ShootyLG!J42</f>
        <v>0</v>
      </c>
      <c r="G18" s="41">
        <f>ShootyLG!K42</f>
        <v>0</v>
      </c>
      <c r="H18" s="41">
        <f>ShootyLG!L42</f>
        <v>0</v>
      </c>
      <c r="I18" s="42">
        <f t="shared" si="1"/>
        <v>0</v>
      </c>
      <c r="J18" t="str">
        <f>ShootyLG!O42&amp;", "&amp;ShootyLG!P42</f>
        <v xml:space="preserve">, </v>
      </c>
      <c r="K18" s="26">
        <f>ShootyLG!Q42</f>
        <v>0</v>
      </c>
      <c r="L18">
        <f>ShootyLG!R42</f>
        <v>0</v>
      </c>
      <c r="M18" s="43">
        <f>ShootyLG!S42</f>
        <v>0</v>
      </c>
      <c r="N18" s="43">
        <f>ShootyLG!T42</f>
        <v>0</v>
      </c>
      <c r="O18" s="42">
        <f t="shared" si="2"/>
        <v>0</v>
      </c>
      <c r="P18" s="44">
        <f t="shared" si="3"/>
        <v>0</v>
      </c>
      <c r="Q18" t="str">
        <f t="shared" si="4"/>
        <v/>
      </c>
      <c r="R18" t="str">
        <f>ShootyLG!W42&amp;", "&amp;ShootyLG!X42</f>
        <v xml:space="preserve">, </v>
      </c>
      <c r="S18">
        <f>ShootyLG!Y42</f>
        <v>0</v>
      </c>
      <c r="T18">
        <f>ShootyLG!Z42</f>
        <v>0</v>
      </c>
      <c r="U18">
        <f>ShootyLG!AA42</f>
        <v>0</v>
      </c>
      <c r="V18">
        <f>ShootyLG!AB42</f>
        <v>0</v>
      </c>
    </row>
    <row r="19" spans="1:22" ht="15.6" x14ac:dyDescent="0.3">
      <c r="A19" s="40" t="s">
        <v>958</v>
      </c>
      <c r="B19" t="str">
        <f>LEFT(ShootyLG!C43,6)</f>
        <v/>
      </c>
      <c r="C19" t="e">
        <f>RIGHT(ShootyLG!C43,LEN(ShootyLG!C43)-7)</f>
        <v>#VALUE!</v>
      </c>
      <c r="D19" t="str">
        <f>ShootyLG!G43&amp;", "&amp;ShootyLG!H43</f>
        <v xml:space="preserve">, </v>
      </c>
      <c r="E19" s="26">
        <f>ShootyLG!I43</f>
        <v>0</v>
      </c>
      <c r="F19">
        <f>ShootyLG!J43</f>
        <v>0</v>
      </c>
      <c r="G19" s="41">
        <f>ShootyLG!K43</f>
        <v>0</v>
      </c>
      <c r="H19" s="41">
        <f>ShootyLG!L43</f>
        <v>0</v>
      </c>
      <c r="I19" s="42">
        <f t="shared" si="1"/>
        <v>0</v>
      </c>
      <c r="J19" t="str">
        <f>ShootyLG!O43&amp;", "&amp;ShootyLG!P43</f>
        <v xml:space="preserve">, </v>
      </c>
      <c r="K19" s="26">
        <f>ShootyLG!Q43</f>
        <v>0</v>
      </c>
      <c r="L19">
        <f>ShootyLG!R43</f>
        <v>0</v>
      </c>
      <c r="M19" s="43">
        <f>ShootyLG!S43</f>
        <v>0</v>
      </c>
      <c r="N19" s="43">
        <f>ShootyLG!T43</f>
        <v>0</v>
      </c>
      <c r="O19" s="42">
        <f t="shared" si="2"/>
        <v>0</v>
      </c>
      <c r="P19" s="44">
        <f t="shared" si="3"/>
        <v>0</v>
      </c>
      <c r="Q19" t="str">
        <f t="shared" si="4"/>
        <v/>
      </c>
      <c r="R19" t="str">
        <f>ShootyLG!W43&amp;", "&amp;ShootyLG!X43</f>
        <v xml:space="preserve">, </v>
      </c>
      <c r="S19">
        <f>ShootyLG!Y43</f>
        <v>0</v>
      </c>
      <c r="T19">
        <f>ShootyLG!Z43</f>
        <v>0</v>
      </c>
      <c r="U19">
        <f>ShootyLG!AA43</f>
        <v>0</v>
      </c>
      <c r="V19">
        <f>ShootyLG!AB43</f>
        <v>0</v>
      </c>
    </row>
    <row r="20" spans="1:22" ht="15.6" x14ac:dyDescent="0.3">
      <c r="A20" s="40" t="s">
        <v>958</v>
      </c>
      <c r="B20" t="str">
        <f>LEFT(ShootyLG!C44,6)</f>
        <v/>
      </c>
      <c r="C20" t="e">
        <f>RIGHT(ShootyLG!C44,LEN(ShootyLG!C44)-7)</f>
        <v>#VALUE!</v>
      </c>
      <c r="D20" t="str">
        <f>ShootyLG!G44&amp;", "&amp;ShootyLG!H44</f>
        <v xml:space="preserve">, </v>
      </c>
      <c r="E20" s="26">
        <f>ShootyLG!I44</f>
        <v>0</v>
      </c>
      <c r="F20">
        <f>ShootyLG!J44</f>
        <v>0</v>
      </c>
      <c r="G20" s="41">
        <f>ShootyLG!K44</f>
        <v>0</v>
      </c>
      <c r="H20" s="41">
        <f>ShootyLG!L44</f>
        <v>0</v>
      </c>
      <c r="I20" s="42">
        <f t="shared" si="1"/>
        <v>0</v>
      </c>
      <c r="J20" t="str">
        <f>ShootyLG!O44&amp;", "&amp;ShootyLG!P44</f>
        <v xml:space="preserve">, </v>
      </c>
      <c r="K20" s="26">
        <f>ShootyLG!Q44</f>
        <v>0</v>
      </c>
      <c r="L20">
        <f>ShootyLG!R44</f>
        <v>0</v>
      </c>
      <c r="M20" s="43">
        <f>ShootyLG!S44</f>
        <v>0</v>
      </c>
      <c r="N20" s="43">
        <f>ShootyLG!T44</f>
        <v>0</v>
      </c>
      <c r="O20" s="42">
        <f t="shared" si="2"/>
        <v>0</v>
      </c>
      <c r="P20" s="44">
        <f t="shared" si="3"/>
        <v>0</v>
      </c>
      <c r="Q20" t="str">
        <f t="shared" si="4"/>
        <v/>
      </c>
      <c r="R20" t="str">
        <f>ShootyLG!W44&amp;", "&amp;ShootyLG!X44</f>
        <v xml:space="preserve">, </v>
      </c>
      <c r="S20">
        <f>ShootyLG!Y44</f>
        <v>0</v>
      </c>
      <c r="T20">
        <f>ShootyLG!Z44</f>
        <v>0</v>
      </c>
      <c r="U20">
        <f>ShootyLG!AA44</f>
        <v>0</v>
      </c>
      <c r="V20">
        <f>ShootyLG!AB44</f>
        <v>0</v>
      </c>
    </row>
    <row r="21" spans="1:22" ht="15.6" x14ac:dyDescent="0.3">
      <c r="A21" s="40" t="s">
        <v>958</v>
      </c>
      <c r="B21" t="str">
        <f>LEFT(ShootyLG!C45,6)</f>
        <v/>
      </c>
      <c r="C21" t="e">
        <f>RIGHT(ShootyLG!C45,LEN(ShootyLG!C45)-7)</f>
        <v>#VALUE!</v>
      </c>
      <c r="D21" t="str">
        <f>ShootyLG!G45&amp;", "&amp;ShootyLG!H45</f>
        <v xml:space="preserve">, </v>
      </c>
      <c r="E21" s="26">
        <f>ShootyLG!I45</f>
        <v>0</v>
      </c>
      <c r="F21">
        <f>ShootyLG!J45</f>
        <v>0</v>
      </c>
      <c r="G21" s="41">
        <f>ShootyLG!K45</f>
        <v>0</v>
      </c>
      <c r="H21" s="41">
        <f>ShootyLG!L45</f>
        <v>0</v>
      </c>
      <c r="I21" s="42">
        <f t="shared" si="1"/>
        <v>0</v>
      </c>
      <c r="J21" t="str">
        <f>ShootyLG!O45&amp;", "&amp;ShootyLG!P45</f>
        <v xml:space="preserve">, </v>
      </c>
      <c r="K21" s="26">
        <f>ShootyLG!Q45</f>
        <v>0</v>
      </c>
      <c r="L21">
        <f>ShootyLG!R45</f>
        <v>0</v>
      </c>
      <c r="M21" s="43">
        <f>ShootyLG!S45</f>
        <v>0</v>
      </c>
      <c r="N21" s="43">
        <f>ShootyLG!T45</f>
        <v>0</v>
      </c>
      <c r="O21" s="42">
        <f t="shared" si="2"/>
        <v>0</v>
      </c>
      <c r="P21" s="44">
        <f t="shared" si="3"/>
        <v>0</v>
      </c>
      <c r="Q21" t="str">
        <f t="shared" si="4"/>
        <v/>
      </c>
      <c r="R21" t="str">
        <f>ShootyLG!W45&amp;", "&amp;ShootyLG!X45</f>
        <v xml:space="preserve">, </v>
      </c>
      <c r="S21">
        <f>ShootyLG!Y45</f>
        <v>0</v>
      </c>
      <c r="T21">
        <f>ShootyLG!Z45</f>
        <v>0</v>
      </c>
      <c r="U21">
        <f>ShootyLG!AA45</f>
        <v>0</v>
      </c>
      <c r="V21">
        <f>ShootyLG!AB45</f>
        <v>0</v>
      </c>
    </row>
    <row r="22" spans="1:22" ht="15.6" x14ac:dyDescent="0.3">
      <c r="A22" s="40" t="s">
        <v>958</v>
      </c>
      <c r="B22" t="str">
        <f>LEFT(ShootyLG!C46,6)</f>
        <v/>
      </c>
      <c r="C22" t="e">
        <f>RIGHT(ShootyLG!C46,LEN(ShootyLG!C46)-7)</f>
        <v>#VALUE!</v>
      </c>
      <c r="D22" t="str">
        <f>ShootyLG!G46&amp;", "&amp;ShootyLG!H46</f>
        <v xml:space="preserve">, </v>
      </c>
      <c r="E22" s="26">
        <f>ShootyLG!I46</f>
        <v>0</v>
      </c>
      <c r="F22">
        <f>ShootyLG!J46</f>
        <v>0</v>
      </c>
      <c r="G22" s="41">
        <f>ShootyLG!K46</f>
        <v>0</v>
      </c>
      <c r="H22" s="41">
        <f>ShootyLG!L46</f>
        <v>0</v>
      </c>
      <c r="I22" s="42">
        <f t="shared" si="1"/>
        <v>0</v>
      </c>
      <c r="J22" t="str">
        <f>ShootyLG!O46&amp;", "&amp;ShootyLG!P46</f>
        <v xml:space="preserve">, </v>
      </c>
      <c r="K22" s="26">
        <f>ShootyLG!Q46</f>
        <v>0</v>
      </c>
      <c r="L22">
        <f>ShootyLG!R46</f>
        <v>0</v>
      </c>
      <c r="M22" s="43">
        <f>ShootyLG!S46</f>
        <v>0</v>
      </c>
      <c r="N22" s="43">
        <f>ShootyLG!T46</f>
        <v>0</v>
      </c>
      <c r="O22" s="42">
        <f t="shared" si="2"/>
        <v>0</v>
      </c>
      <c r="P22" s="44">
        <f t="shared" si="3"/>
        <v>0</v>
      </c>
      <c r="Q22" t="str">
        <f t="shared" si="4"/>
        <v/>
      </c>
      <c r="R22" t="str">
        <f>ShootyLG!W46&amp;", "&amp;ShootyLG!X46</f>
        <v xml:space="preserve">, </v>
      </c>
      <c r="S22">
        <f>ShootyLG!Y46</f>
        <v>0</v>
      </c>
      <c r="T22">
        <f>ShootyLG!Z46</f>
        <v>0</v>
      </c>
      <c r="U22">
        <f>ShootyLG!AA46</f>
        <v>0</v>
      </c>
      <c r="V22">
        <f>ShootyLG!AB46</f>
        <v>0</v>
      </c>
    </row>
    <row r="23" spans="1:22" ht="15.6" x14ac:dyDescent="0.3">
      <c r="A23" s="40" t="s">
        <v>961</v>
      </c>
      <c r="B23" t="str">
        <f>LEFT(ShootyLG!C52,6)</f>
        <v/>
      </c>
      <c r="C23" t="e">
        <f>RIGHT(ShootyLG!C52,LEN(ShootyLG!C52)-7)</f>
        <v>#VALUE!</v>
      </c>
      <c r="D23" t="str">
        <f>ShootyLG!G52&amp;", "&amp;ShootyLG!H52</f>
        <v xml:space="preserve">, </v>
      </c>
      <c r="E23" s="26">
        <f>ShootyLG!I52</f>
        <v>0</v>
      </c>
      <c r="F23">
        <f>ShootyLG!J52</f>
        <v>0</v>
      </c>
      <c r="G23" s="41">
        <f>ShootyLG!K52</f>
        <v>0</v>
      </c>
      <c r="H23" s="41">
        <f>ShootyLG!L52</f>
        <v>0</v>
      </c>
      <c r="I23" s="42">
        <f t="shared" si="1"/>
        <v>0</v>
      </c>
      <c r="J23" t="str">
        <f>ShootyLG!O52&amp;", "&amp;ShootyLG!P52</f>
        <v xml:space="preserve">, </v>
      </c>
      <c r="K23" s="26">
        <f>ShootyLG!Q52</f>
        <v>0</v>
      </c>
      <c r="L23">
        <f>ShootyLG!R52</f>
        <v>0</v>
      </c>
      <c r="M23" s="43">
        <f>ShootyLG!S52</f>
        <v>0</v>
      </c>
      <c r="N23" s="43">
        <f>ShootyLG!T52</f>
        <v>0</v>
      </c>
      <c r="O23" s="42">
        <f t="shared" si="2"/>
        <v>0</v>
      </c>
      <c r="P23" s="44">
        <f t="shared" si="3"/>
        <v>0</v>
      </c>
      <c r="Q23" t="str">
        <f t="shared" si="4"/>
        <v/>
      </c>
      <c r="R23" t="str">
        <f>ShootyLG!W52&amp;", "&amp;ShootyLG!X52</f>
        <v xml:space="preserve">, </v>
      </c>
      <c r="S23">
        <f>ShootyLG!Y52</f>
        <v>0</v>
      </c>
      <c r="T23">
        <f>ShootyLG!Z52</f>
        <v>0</v>
      </c>
      <c r="U23">
        <f>ShootyLG!AA52</f>
        <v>0</v>
      </c>
      <c r="V23">
        <f>ShootyLG!AB52</f>
        <v>0</v>
      </c>
    </row>
    <row r="24" spans="1:22" ht="15.6" x14ac:dyDescent="0.3">
      <c r="A24" s="40" t="s">
        <v>961</v>
      </c>
      <c r="B24" t="str">
        <f>LEFT(ShootyLG!C53,6)</f>
        <v/>
      </c>
      <c r="C24" t="e">
        <f>RIGHT(ShootyLG!C53,LEN(ShootyLG!C53)-7)</f>
        <v>#VALUE!</v>
      </c>
      <c r="D24" t="str">
        <f>ShootyLG!G53&amp;", "&amp;ShootyLG!H53</f>
        <v xml:space="preserve">, </v>
      </c>
      <c r="E24" s="26">
        <f>ShootyLG!I53</f>
        <v>0</v>
      </c>
      <c r="F24">
        <f>ShootyLG!J53</f>
        <v>0</v>
      </c>
      <c r="G24" s="41">
        <f>ShootyLG!K53</f>
        <v>0</v>
      </c>
      <c r="H24" s="41">
        <f>ShootyLG!L53</f>
        <v>0</v>
      </c>
      <c r="I24" s="42">
        <f t="shared" si="1"/>
        <v>0</v>
      </c>
      <c r="J24" t="str">
        <f>ShootyLG!O53&amp;", "&amp;ShootyLG!P53</f>
        <v xml:space="preserve">, </v>
      </c>
      <c r="K24" s="26">
        <f>ShootyLG!Q53</f>
        <v>0</v>
      </c>
      <c r="L24">
        <f>ShootyLG!R53</f>
        <v>0</v>
      </c>
      <c r="M24" s="43">
        <f>ShootyLG!S53</f>
        <v>0</v>
      </c>
      <c r="N24" s="43">
        <f>ShootyLG!T53</f>
        <v>0</v>
      </c>
      <c r="O24" s="42">
        <f t="shared" si="2"/>
        <v>0</v>
      </c>
      <c r="P24" s="44">
        <f t="shared" si="3"/>
        <v>0</v>
      </c>
      <c r="Q24" t="str">
        <f t="shared" si="4"/>
        <v/>
      </c>
      <c r="R24" t="str">
        <f>ShootyLG!W53&amp;", "&amp;ShootyLG!X53</f>
        <v xml:space="preserve">, </v>
      </c>
      <c r="S24">
        <f>ShootyLG!Y53</f>
        <v>0</v>
      </c>
      <c r="T24">
        <f>ShootyLG!Z53</f>
        <v>0</v>
      </c>
      <c r="U24">
        <f>ShootyLG!AA53</f>
        <v>0</v>
      </c>
      <c r="V24">
        <f>ShootyLG!AB53</f>
        <v>0</v>
      </c>
    </row>
    <row r="25" spans="1:22" ht="15.6" x14ac:dyDescent="0.3">
      <c r="A25" s="40" t="s">
        <v>961</v>
      </c>
      <c r="B25" t="str">
        <f>LEFT(ShootyLG!C54,6)</f>
        <v/>
      </c>
      <c r="C25" t="e">
        <f>RIGHT(ShootyLG!C54,LEN(ShootyLG!C54)-7)</f>
        <v>#VALUE!</v>
      </c>
      <c r="D25" t="str">
        <f>ShootyLG!G54&amp;", "&amp;ShootyLG!H54</f>
        <v xml:space="preserve">, </v>
      </c>
      <c r="E25" s="26">
        <f>ShootyLG!I54</f>
        <v>0</v>
      </c>
      <c r="F25">
        <f>ShootyLG!J54</f>
        <v>0</v>
      </c>
      <c r="G25" s="41">
        <f>ShootyLG!K54</f>
        <v>0</v>
      </c>
      <c r="H25" s="41">
        <f>ShootyLG!L54</f>
        <v>0</v>
      </c>
      <c r="I25" s="42">
        <f t="shared" si="1"/>
        <v>0</v>
      </c>
      <c r="J25" t="str">
        <f>ShootyLG!O54&amp;", "&amp;ShootyLG!P54</f>
        <v xml:space="preserve">, </v>
      </c>
      <c r="K25" s="26">
        <f>ShootyLG!Q54</f>
        <v>0</v>
      </c>
      <c r="L25">
        <f>ShootyLG!R54</f>
        <v>0</v>
      </c>
      <c r="M25" s="43">
        <f>ShootyLG!S54</f>
        <v>0</v>
      </c>
      <c r="N25" s="43">
        <f>ShootyLG!T54</f>
        <v>0</v>
      </c>
      <c r="O25" s="42">
        <f t="shared" si="2"/>
        <v>0</v>
      </c>
      <c r="P25" s="44">
        <f t="shared" si="3"/>
        <v>0</v>
      </c>
      <c r="Q25" t="str">
        <f t="shared" si="4"/>
        <v/>
      </c>
      <c r="R25" t="str">
        <f>ShootyLG!W54&amp;", "&amp;ShootyLG!X54</f>
        <v xml:space="preserve">, </v>
      </c>
      <c r="S25">
        <f>ShootyLG!Y54</f>
        <v>0</v>
      </c>
      <c r="T25">
        <f>ShootyLG!Z54</f>
        <v>0</v>
      </c>
      <c r="U25">
        <f>ShootyLG!AA54</f>
        <v>0</v>
      </c>
      <c r="V25">
        <f>ShootyLG!AB54</f>
        <v>0</v>
      </c>
    </row>
    <row r="26" spans="1:22" ht="15.6" x14ac:dyDescent="0.3">
      <c r="A26" s="40" t="s">
        <v>961</v>
      </c>
      <c r="B26" t="str">
        <f>LEFT(ShootyLG!C55,6)</f>
        <v/>
      </c>
      <c r="C26" t="e">
        <f>RIGHT(ShootyLG!C55,LEN(ShootyLG!C55)-7)</f>
        <v>#VALUE!</v>
      </c>
      <c r="D26" t="str">
        <f>ShootyLG!G55&amp;", "&amp;ShootyLG!H55</f>
        <v xml:space="preserve">, </v>
      </c>
      <c r="E26" s="26">
        <f>ShootyLG!I55</f>
        <v>0</v>
      </c>
      <c r="F26">
        <f>ShootyLG!J55</f>
        <v>0</v>
      </c>
      <c r="G26" s="41">
        <f>ShootyLG!K55</f>
        <v>0</v>
      </c>
      <c r="H26" s="41">
        <f>ShootyLG!L55</f>
        <v>0</v>
      </c>
      <c r="I26" s="42">
        <f t="shared" si="1"/>
        <v>0</v>
      </c>
      <c r="J26" t="str">
        <f>ShootyLG!O55&amp;", "&amp;ShootyLG!P55</f>
        <v xml:space="preserve">, </v>
      </c>
      <c r="K26" s="26">
        <f>ShootyLG!Q55</f>
        <v>0</v>
      </c>
      <c r="L26">
        <f>ShootyLG!R55</f>
        <v>0</v>
      </c>
      <c r="M26" s="43">
        <f>ShootyLG!S55</f>
        <v>0</v>
      </c>
      <c r="N26" s="43">
        <f>ShootyLG!T55</f>
        <v>0</v>
      </c>
      <c r="O26" s="42">
        <f t="shared" si="2"/>
        <v>0</v>
      </c>
      <c r="P26" s="44">
        <f t="shared" si="3"/>
        <v>0</v>
      </c>
      <c r="Q26" t="str">
        <f t="shared" si="4"/>
        <v/>
      </c>
      <c r="R26" t="str">
        <f>ShootyLG!W55&amp;", "&amp;ShootyLG!X55</f>
        <v xml:space="preserve">, </v>
      </c>
      <c r="S26">
        <f>ShootyLG!Y55</f>
        <v>0</v>
      </c>
      <c r="T26">
        <f>ShootyLG!Z55</f>
        <v>0</v>
      </c>
      <c r="U26">
        <f>ShootyLG!AA55</f>
        <v>0</v>
      </c>
      <c r="V26">
        <f>ShootyLG!AB55</f>
        <v>0</v>
      </c>
    </row>
    <row r="27" spans="1:22" ht="15.6" x14ac:dyDescent="0.3">
      <c r="A27" s="40" t="s">
        <v>961</v>
      </c>
      <c r="B27" t="str">
        <f>LEFT(ShootyLG!C56,6)</f>
        <v/>
      </c>
      <c r="C27" t="e">
        <f>RIGHT(ShootyLG!C56,LEN(ShootyLG!C56)-7)</f>
        <v>#VALUE!</v>
      </c>
      <c r="D27" t="str">
        <f>ShootyLG!G56&amp;", "&amp;ShootyLG!H56</f>
        <v xml:space="preserve">, </v>
      </c>
      <c r="E27" s="26">
        <f>ShootyLG!I56</f>
        <v>0</v>
      </c>
      <c r="F27">
        <f>ShootyLG!J56</f>
        <v>0</v>
      </c>
      <c r="G27" s="41">
        <f>ShootyLG!K56</f>
        <v>0</v>
      </c>
      <c r="H27" s="41">
        <f>ShootyLG!L56</f>
        <v>0</v>
      </c>
      <c r="I27" s="42">
        <f t="shared" si="1"/>
        <v>0</v>
      </c>
      <c r="J27" t="str">
        <f>ShootyLG!O56&amp;", "&amp;ShootyLG!P56</f>
        <v xml:space="preserve">, </v>
      </c>
      <c r="K27" s="26">
        <f>ShootyLG!Q56</f>
        <v>0</v>
      </c>
      <c r="L27">
        <f>ShootyLG!R56</f>
        <v>0</v>
      </c>
      <c r="M27" s="43">
        <f>ShootyLG!S56</f>
        <v>0</v>
      </c>
      <c r="N27" s="43">
        <f>ShootyLG!T56</f>
        <v>0</v>
      </c>
      <c r="O27" s="42">
        <f t="shared" si="2"/>
        <v>0</v>
      </c>
      <c r="P27" s="44">
        <f t="shared" si="3"/>
        <v>0</v>
      </c>
      <c r="Q27" t="str">
        <f t="shared" si="4"/>
        <v/>
      </c>
      <c r="R27" t="str">
        <f>ShootyLG!W56&amp;", "&amp;ShootyLG!X56</f>
        <v xml:space="preserve">, </v>
      </c>
      <c r="S27">
        <f>ShootyLG!Y56</f>
        <v>0</v>
      </c>
      <c r="T27">
        <f>ShootyLG!Z56</f>
        <v>0</v>
      </c>
      <c r="U27">
        <f>ShootyLG!AA56</f>
        <v>0</v>
      </c>
      <c r="V27">
        <f>ShootyLG!AB56</f>
        <v>0</v>
      </c>
    </row>
    <row r="28" spans="1:22" ht="15.6" x14ac:dyDescent="0.3">
      <c r="A28" s="40" t="s">
        <v>961</v>
      </c>
      <c r="B28" t="str">
        <f>LEFT(ShootyLG!C57,6)</f>
        <v/>
      </c>
      <c r="C28" t="e">
        <f>RIGHT(ShootyLG!C57,LEN(ShootyLG!C57)-7)</f>
        <v>#VALUE!</v>
      </c>
      <c r="D28" t="str">
        <f>ShootyLG!G57&amp;", "&amp;ShootyLG!H57</f>
        <v xml:space="preserve">, </v>
      </c>
      <c r="E28" s="26">
        <f>ShootyLG!I57</f>
        <v>0</v>
      </c>
      <c r="F28">
        <f>ShootyLG!J57</f>
        <v>0</v>
      </c>
      <c r="G28" s="41">
        <f>ShootyLG!K57</f>
        <v>0</v>
      </c>
      <c r="H28" s="41">
        <f>ShootyLG!L57</f>
        <v>0</v>
      </c>
      <c r="I28" s="42">
        <f t="shared" si="1"/>
        <v>0</v>
      </c>
      <c r="J28" t="str">
        <f>ShootyLG!O57&amp;", "&amp;ShootyLG!P57</f>
        <v xml:space="preserve">, </v>
      </c>
      <c r="K28" s="26">
        <f>ShootyLG!Q57</f>
        <v>0</v>
      </c>
      <c r="L28">
        <f>ShootyLG!R57</f>
        <v>0</v>
      </c>
      <c r="M28" s="43">
        <f>ShootyLG!S57</f>
        <v>0</v>
      </c>
      <c r="N28" s="43">
        <f>ShootyLG!T57</f>
        <v>0</v>
      </c>
      <c r="O28" s="42">
        <f t="shared" si="2"/>
        <v>0</v>
      </c>
      <c r="P28" s="44">
        <f t="shared" si="3"/>
        <v>0</v>
      </c>
      <c r="Q28" t="str">
        <f t="shared" si="4"/>
        <v/>
      </c>
      <c r="R28" t="str">
        <f>ShootyLG!W57&amp;", "&amp;ShootyLG!X57</f>
        <v xml:space="preserve">, </v>
      </c>
      <c r="S28">
        <f>ShootyLG!Y57</f>
        <v>0</v>
      </c>
      <c r="T28">
        <f>ShootyLG!Z57</f>
        <v>0</v>
      </c>
      <c r="U28">
        <f>ShootyLG!AA57</f>
        <v>0</v>
      </c>
      <c r="V28">
        <f>ShootyLG!AB57</f>
        <v>0</v>
      </c>
    </row>
    <row r="29" spans="1:22" ht="15.6" x14ac:dyDescent="0.3">
      <c r="A29" s="40" t="s">
        <v>961</v>
      </c>
      <c r="B29" t="str">
        <f>LEFT(ShootyLG!C58,6)</f>
        <v/>
      </c>
      <c r="C29" t="e">
        <f>RIGHT(ShootyLG!C58,LEN(ShootyLG!C58)-7)</f>
        <v>#VALUE!</v>
      </c>
      <c r="D29" t="str">
        <f>ShootyLG!G58&amp;", "&amp;ShootyLG!H58</f>
        <v xml:space="preserve">, </v>
      </c>
      <c r="E29" s="26">
        <f>ShootyLG!I58</f>
        <v>0</v>
      </c>
      <c r="F29">
        <f>ShootyLG!J58</f>
        <v>0</v>
      </c>
      <c r="G29" s="41">
        <f>ShootyLG!K58</f>
        <v>0</v>
      </c>
      <c r="H29" s="41">
        <f>ShootyLG!L58</f>
        <v>0</v>
      </c>
      <c r="I29" s="42">
        <f t="shared" si="1"/>
        <v>0</v>
      </c>
      <c r="J29" t="str">
        <f>ShootyLG!O58&amp;", "&amp;ShootyLG!P58</f>
        <v xml:space="preserve">, </v>
      </c>
      <c r="K29" s="26">
        <f>ShootyLG!Q58</f>
        <v>0</v>
      </c>
      <c r="L29">
        <f>ShootyLG!R58</f>
        <v>0</v>
      </c>
      <c r="M29" s="43">
        <f>ShootyLG!S58</f>
        <v>0</v>
      </c>
      <c r="N29" s="43">
        <f>ShootyLG!T58</f>
        <v>0</v>
      </c>
      <c r="O29" s="42">
        <f t="shared" si="2"/>
        <v>0</v>
      </c>
      <c r="P29" s="44">
        <f t="shared" si="3"/>
        <v>0</v>
      </c>
      <c r="Q29" t="str">
        <f t="shared" si="4"/>
        <v/>
      </c>
      <c r="R29" t="str">
        <f>ShootyLG!W58&amp;", "&amp;ShootyLG!X58</f>
        <v xml:space="preserve">, </v>
      </c>
      <c r="S29">
        <f>ShootyLG!Y58</f>
        <v>0</v>
      </c>
      <c r="T29">
        <f>ShootyLG!Z58</f>
        <v>0</v>
      </c>
      <c r="U29">
        <f>ShootyLG!AA58</f>
        <v>0</v>
      </c>
      <c r="V29">
        <f>ShootyLG!AB58</f>
        <v>0</v>
      </c>
    </row>
    <row r="30" spans="1:22" ht="15.6" x14ac:dyDescent="0.3">
      <c r="A30" s="40" t="s">
        <v>961</v>
      </c>
      <c r="B30" t="str">
        <f>LEFT(ShootyLG!C59,6)</f>
        <v/>
      </c>
      <c r="C30" t="e">
        <f>RIGHT(ShootyLG!C59,LEN(ShootyLG!C59)-7)</f>
        <v>#VALUE!</v>
      </c>
      <c r="D30" t="str">
        <f>ShootyLG!G59&amp;", "&amp;ShootyLG!H59</f>
        <v xml:space="preserve">, </v>
      </c>
      <c r="E30" s="26">
        <f>ShootyLG!I59</f>
        <v>0</v>
      </c>
      <c r="F30">
        <f>ShootyLG!J59</f>
        <v>0</v>
      </c>
      <c r="G30" s="41">
        <f>ShootyLG!K59</f>
        <v>0</v>
      </c>
      <c r="H30" s="41">
        <f>ShootyLG!L59</f>
        <v>0</v>
      </c>
      <c r="I30" s="42">
        <f t="shared" si="1"/>
        <v>0</v>
      </c>
      <c r="J30" t="str">
        <f>ShootyLG!O59&amp;", "&amp;ShootyLG!P59</f>
        <v xml:space="preserve">, </v>
      </c>
      <c r="K30" s="26">
        <f>ShootyLG!Q59</f>
        <v>0</v>
      </c>
      <c r="L30">
        <f>ShootyLG!R59</f>
        <v>0</v>
      </c>
      <c r="M30" s="43">
        <f>ShootyLG!S59</f>
        <v>0</v>
      </c>
      <c r="N30" s="43">
        <f>ShootyLG!T59</f>
        <v>0</v>
      </c>
      <c r="O30" s="42">
        <f t="shared" si="2"/>
        <v>0</v>
      </c>
      <c r="P30" s="44">
        <f t="shared" si="3"/>
        <v>0</v>
      </c>
      <c r="Q30" t="str">
        <f t="shared" si="4"/>
        <v/>
      </c>
      <c r="R30" t="str">
        <f>ShootyLG!W59&amp;", "&amp;ShootyLG!X59</f>
        <v xml:space="preserve">, </v>
      </c>
      <c r="S30">
        <f>ShootyLG!Y59</f>
        <v>0</v>
      </c>
      <c r="T30">
        <f>ShootyLG!Z59</f>
        <v>0</v>
      </c>
      <c r="U30">
        <f>ShootyLG!AA59</f>
        <v>0</v>
      </c>
      <c r="V30">
        <f>ShootyLG!AB59</f>
        <v>0</v>
      </c>
    </row>
    <row r="31" spans="1:22" ht="15.6" x14ac:dyDescent="0.3">
      <c r="A31" s="40" t="s">
        <v>961</v>
      </c>
      <c r="B31" t="str">
        <f>LEFT(ShootyLG!C60,6)</f>
        <v/>
      </c>
      <c r="C31" t="e">
        <f>RIGHT(ShootyLG!C60,LEN(ShootyLG!C60)-7)</f>
        <v>#VALUE!</v>
      </c>
      <c r="D31" t="str">
        <f>ShootyLG!G60&amp;", "&amp;ShootyLG!H60</f>
        <v xml:space="preserve">, </v>
      </c>
      <c r="E31" s="26">
        <f>ShootyLG!I60</f>
        <v>0</v>
      </c>
      <c r="F31">
        <f>ShootyLG!J60</f>
        <v>0</v>
      </c>
      <c r="G31" s="41">
        <f>ShootyLG!K60</f>
        <v>0</v>
      </c>
      <c r="H31" s="41">
        <f>ShootyLG!L60</f>
        <v>0</v>
      </c>
      <c r="I31" s="42">
        <f t="shared" si="1"/>
        <v>0</v>
      </c>
      <c r="J31" t="str">
        <f>ShootyLG!O60&amp;", "&amp;ShootyLG!P60</f>
        <v xml:space="preserve">, </v>
      </c>
      <c r="K31" s="26">
        <f>ShootyLG!Q60</f>
        <v>0</v>
      </c>
      <c r="L31">
        <f>ShootyLG!R60</f>
        <v>0</v>
      </c>
      <c r="M31" s="43">
        <f>ShootyLG!S60</f>
        <v>0</v>
      </c>
      <c r="N31" s="43">
        <f>ShootyLG!T60</f>
        <v>0</v>
      </c>
      <c r="O31" s="42">
        <f t="shared" si="2"/>
        <v>0</v>
      </c>
      <c r="P31" s="44">
        <f t="shared" si="3"/>
        <v>0</v>
      </c>
      <c r="Q31" t="str">
        <f t="shared" si="4"/>
        <v/>
      </c>
      <c r="R31" t="str">
        <f>ShootyLG!W60&amp;", "&amp;ShootyLG!X60</f>
        <v xml:space="preserve">, </v>
      </c>
      <c r="S31">
        <f>ShootyLG!Y60</f>
        <v>0</v>
      </c>
      <c r="T31">
        <f>ShootyLG!Z60</f>
        <v>0</v>
      </c>
      <c r="U31">
        <f>ShootyLG!AA60</f>
        <v>0</v>
      </c>
      <c r="V31">
        <f>ShootyLG!AB60</f>
        <v>0</v>
      </c>
    </row>
    <row r="32" spans="1:22" ht="15.6" x14ac:dyDescent="0.3">
      <c r="A32" s="40" t="s">
        <v>961</v>
      </c>
      <c r="B32" t="str">
        <f>LEFT(ShootyLG!C61,6)</f>
        <v/>
      </c>
      <c r="C32" t="e">
        <f>RIGHT(ShootyLG!C61,LEN(ShootyLG!C61)-7)</f>
        <v>#VALUE!</v>
      </c>
      <c r="D32" t="str">
        <f>ShootyLG!G61&amp;", "&amp;ShootyLG!H61</f>
        <v xml:space="preserve">, </v>
      </c>
      <c r="E32" s="26">
        <f>ShootyLG!I61</f>
        <v>0</v>
      </c>
      <c r="F32">
        <f>ShootyLG!J61</f>
        <v>0</v>
      </c>
      <c r="G32" s="41">
        <f>ShootyLG!K61</f>
        <v>0</v>
      </c>
      <c r="H32" s="41">
        <f>ShootyLG!L61</f>
        <v>0</v>
      </c>
      <c r="I32" s="42">
        <f t="shared" si="1"/>
        <v>0</v>
      </c>
      <c r="J32" t="str">
        <f>ShootyLG!O61&amp;", "&amp;ShootyLG!P61</f>
        <v xml:space="preserve">, </v>
      </c>
      <c r="K32" s="26">
        <f>ShootyLG!Q61</f>
        <v>0</v>
      </c>
      <c r="L32">
        <f>ShootyLG!R61</f>
        <v>0</v>
      </c>
      <c r="M32" s="43">
        <f>ShootyLG!S61</f>
        <v>0</v>
      </c>
      <c r="N32" s="43">
        <f>ShootyLG!T61</f>
        <v>0</v>
      </c>
      <c r="O32" s="42">
        <f t="shared" si="2"/>
        <v>0</v>
      </c>
      <c r="P32" s="44">
        <f t="shared" si="3"/>
        <v>0</v>
      </c>
      <c r="Q32" t="str">
        <f t="shared" si="4"/>
        <v/>
      </c>
      <c r="R32" t="str">
        <f>ShootyLG!W61&amp;", "&amp;ShootyLG!X61</f>
        <v xml:space="preserve">, </v>
      </c>
      <c r="S32">
        <f>ShootyLG!Y61</f>
        <v>0</v>
      </c>
      <c r="T32">
        <f>ShootyLG!Z61</f>
        <v>0</v>
      </c>
      <c r="U32">
        <f>ShootyLG!AA61</f>
        <v>0</v>
      </c>
      <c r="V32">
        <f>ShootyLG!AB61</f>
        <v>0</v>
      </c>
    </row>
    <row r="33" spans="1:22" ht="15.6" x14ac:dyDescent="0.3">
      <c r="A33" s="40" t="s">
        <v>961</v>
      </c>
      <c r="B33" t="str">
        <f>LEFT(ShootyLG!C62,6)</f>
        <v/>
      </c>
      <c r="C33" t="e">
        <f>RIGHT(ShootyLG!C62,LEN(ShootyLG!C62)-7)</f>
        <v>#VALUE!</v>
      </c>
      <c r="D33" t="str">
        <f>ShootyLG!G62&amp;", "&amp;ShootyLG!H62</f>
        <v xml:space="preserve">, </v>
      </c>
      <c r="E33" s="26">
        <f>ShootyLG!I62</f>
        <v>0</v>
      </c>
      <c r="F33">
        <f>ShootyLG!J62</f>
        <v>0</v>
      </c>
      <c r="G33" s="41">
        <f>ShootyLG!K62</f>
        <v>0</v>
      </c>
      <c r="H33" s="41">
        <f>ShootyLG!L62</f>
        <v>0</v>
      </c>
      <c r="I33" s="42">
        <f t="shared" si="1"/>
        <v>0</v>
      </c>
      <c r="J33" t="str">
        <f>ShootyLG!O62&amp;", "&amp;ShootyLG!P62</f>
        <v xml:space="preserve">, </v>
      </c>
      <c r="K33" s="26">
        <f>ShootyLG!Q62</f>
        <v>0</v>
      </c>
      <c r="L33">
        <f>ShootyLG!R62</f>
        <v>0</v>
      </c>
      <c r="M33" s="43">
        <f>ShootyLG!S62</f>
        <v>0</v>
      </c>
      <c r="N33" s="43">
        <f>ShootyLG!T62</f>
        <v>0</v>
      </c>
      <c r="O33" s="42">
        <f t="shared" si="2"/>
        <v>0</v>
      </c>
      <c r="P33" s="44">
        <f t="shared" si="3"/>
        <v>0</v>
      </c>
      <c r="Q33" t="str">
        <f t="shared" si="4"/>
        <v/>
      </c>
      <c r="R33" t="str">
        <f>ShootyLG!W62&amp;", "&amp;ShootyLG!X62</f>
        <v xml:space="preserve">, </v>
      </c>
      <c r="S33">
        <f>ShootyLG!Y62</f>
        <v>0</v>
      </c>
      <c r="T33">
        <f>ShootyLG!Z62</f>
        <v>0</v>
      </c>
      <c r="U33">
        <f>ShootyLG!AA62</f>
        <v>0</v>
      </c>
      <c r="V33">
        <f>ShootyLG!AB62</f>
        <v>0</v>
      </c>
    </row>
    <row r="34" spans="1:22" ht="15.6" x14ac:dyDescent="0.3">
      <c r="A34" s="40" t="s">
        <v>961</v>
      </c>
      <c r="B34" t="str">
        <f>LEFT(ShootyLG!C63,6)</f>
        <v/>
      </c>
      <c r="C34" t="e">
        <f>RIGHT(ShootyLG!C63,LEN(ShootyLG!C63)-7)</f>
        <v>#VALUE!</v>
      </c>
      <c r="D34" t="str">
        <f>ShootyLG!G63&amp;", "&amp;ShootyLG!H63</f>
        <v xml:space="preserve">, </v>
      </c>
      <c r="E34" s="26">
        <f>ShootyLG!I63</f>
        <v>0</v>
      </c>
      <c r="F34">
        <f>ShootyLG!J63</f>
        <v>0</v>
      </c>
      <c r="G34" s="41">
        <f>ShootyLG!K63</f>
        <v>0</v>
      </c>
      <c r="H34" s="41">
        <f>ShootyLG!L63</f>
        <v>0</v>
      </c>
      <c r="I34" s="42">
        <f t="shared" si="1"/>
        <v>0</v>
      </c>
      <c r="J34" t="str">
        <f>ShootyLG!O63&amp;", "&amp;ShootyLG!P63</f>
        <v xml:space="preserve">, </v>
      </c>
      <c r="K34" s="26">
        <f>ShootyLG!Q63</f>
        <v>0</v>
      </c>
      <c r="L34">
        <f>ShootyLG!R63</f>
        <v>0</v>
      </c>
      <c r="M34" s="43">
        <f>ShootyLG!S63</f>
        <v>0</v>
      </c>
      <c r="N34" s="43">
        <f>ShootyLG!T63</f>
        <v>0</v>
      </c>
      <c r="O34" s="42">
        <f t="shared" si="2"/>
        <v>0</v>
      </c>
      <c r="P34" s="44">
        <f t="shared" si="3"/>
        <v>0</v>
      </c>
      <c r="Q34" t="str">
        <f t="shared" si="4"/>
        <v/>
      </c>
      <c r="R34" t="str">
        <f>ShootyLG!W63&amp;", "&amp;ShootyLG!X63</f>
        <v xml:space="preserve">, </v>
      </c>
      <c r="S34">
        <f>ShootyLG!Y63</f>
        <v>0</v>
      </c>
      <c r="T34">
        <f>ShootyLG!Z63</f>
        <v>0</v>
      </c>
      <c r="U34">
        <f>ShootyLG!AA63</f>
        <v>0</v>
      </c>
      <c r="V34">
        <f>ShootyLG!AB63</f>
        <v>0</v>
      </c>
    </row>
    <row r="35" spans="1:22" ht="15.6" x14ac:dyDescent="0.3">
      <c r="A35" s="40" t="s">
        <v>961</v>
      </c>
      <c r="B35" t="str">
        <f>LEFT(ShootyLG!C64,6)</f>
        <v/>
      </c>
      <c r="C35" t="e">
        <f>RIGHT(ShootyLG!C64,LEN(ShootyLG!C64)-7)</f>
        <v>#VALUE!</v>
      </c>
      <c r="D35" t="str">
        <f>ShootyLG!G64&amp;", "&amp;ShootyLG!H64</f>
        <v xml:space="preserve">, </v>
      </c>
      <c r="E35" s="26">
        <f>ShootyLG!I64</f>
        <v>0</v>
      </c>
      <c r="F35">
        <f>ShootyLG!J64</f>
        <v>0</v>
      </c>
      <c r="G35" s="41">
        <f>ShootyLG!K64</f>
        <v>0</v>
      </c>
      <c r="H35" s="41">
        <f>ShootyLG!L64</f>
        <v>0</v>
      </c>
      <c r="I35" s="42">
        <f t="shared" si="1"/>
        <v>0</v>
      </c>
      <c r="J35" t="str">
        <f>ShootyLG!O64&amp;", "&amp;ShootyLG!P64</f>
        <v xml:space="preserve">, </v>
      </c>
      <c r="K35" s="26">
        <f>ShootyLG!Q64</f>
        <v>0</v>
      </c>
      <c r="L35">
        <f>ShootyLG!R64</f>
        <v>0</v>
      </c>
      <c r="M35" s="43">
        <f>ShootyLG!S64</f>
        <v>0</v>
      </c>
      <c r="N35" s="43">
        <f>ShootyLG!T64</f>
        <v>0</v>
      </c>
      <c r="O35" s="42">
        <f t="shared" si="2"/>
        <v>0</v>
      </c>
      <c r="P35" s="44">
        <f t="shared" si="3"/>
        <v>0</v>
      </c>
      <c r="Q35" t="str">
        <f t="shared" si="4"/>
        <v/>
      </c>
      <c r="R35" t="str">
        <f>ShootyLG!W64&amp;", "&amp;ShootyLG!X64</f>
        <v xml:space="preserve">, </v>
      </c>
      <c r="S35">
        <f>ShootyLG!Y64</f>
        <v>0</v>
      </c>
      <c r="T35">
        <f>ShootyLG!Z64</f>
        <v>0</v>
      </c>
      <c r="U35">
        <f>ShootyLG!AA64</f>
        <v>0</v>
      </c>
      <c r="V35">
        <f>ShootyLG!AB64</f>
        <v>0</v>
      </c>
    </row>
    <row r="36" spans="1:22" ht="15.6" x14ac:dyDescent="0.3">
      <c r="A36" s="40" t="s">
        <v>961</v>
      </c>
      <c r="B36" t="str">
        <f>LEFT(ShootyLG!C65,6)</f>
        <v/>
      </c>
      <c r="C36" t="e">
        <f>RIGHT(ShootyLG!C65,LEN(ShootyLG!C65)-7)</f>
        <v>#VALUE!</v>
      </c>
      <c r="D36" t="str">
        <f>ShootyLG!G65&amp;", "&amp;ShootyLG!H65</f>
        <v xml:space="preserve">, </v>
      </c>
      <c r="E36" s="26">
        <f>ShootyLG!I65</f>
        <v>0</v>
      </c>
      <c r="F36">
        <f>ShootyLG!J65</f>
        <v>0</v>
      </c>
      <c r="G36" s="41">
        <f>ShootyLG!K65</f>
        <v>0</v>
      </c>
      <c r="H36" s="41">
        <f>ShootyLG!L65</f>
        <v>0</v>
      </c>
      <c r="I36" s="42">
        <f t="shared" si="1"/>
        <v>0</v>
      </c>
      <c r="J36" t="str">
        <f>ShootyLG!O65&amp;", "&amp;ShootyLG!P65</f>
        <v xml:space="preserve">, </v>
      </c>
      <c r="K36" s="26">
        <f>ShootyLG!Q65</f>
        <v>0</v>
      </c>
      <c r="L36">
        <f>ShootyLG!R65</f>
        <v>0</v>
      </c>
      <c r="M36" s="43">
        <f>ShootyLG!S65</f>
        <v>0</v>
      </c>
      <c r="N36" s="43">
        <f>ShootyLG!T65</f>
        <v>0</v>
      </c>
      <c r="O36" s="42">
        <f t="shared" si="2"/>
        <v>0</v>
      </c>
      <c r="P36" s="44">
        <f t="shared" si="3"/>
        <v>0</v>
      </c>
      <c r="Q36" t="str">
        <f t="shared" si="4"/>
        <v/>
      </c>
      <c r="R36" t="str">
        <f>ShootyLG!W65&amp;", "&amp;ShootyLG!X65</f>
        <v xml:space="preserve">, </v>
      </c>
      <c r="S36">
        <f>ShootyLG!Y65</f>
        <v>0</v>
      </c>
      <c r="T36">
        <f>ShootyLG!Z65</f>
        <v>0</v>
      </c>
      <c r="U36">
        <f>ShootyLG!AA65</f>
        <v>0</v>
      </c>
      <c r="V36">
        <f>ShootyLG!AB65</f>
        <v>0</v>
      </c>
    </row>
    <row r="37" spans="1:22" ht="15.6" x14ac:dyDescent="0.3">
      <c r="A37" s="40" t="s">
        <v>961</v>
      </c>
      <c r="B37" t="str">
        <f>LEFT(ShootyLG!C66,6)</f>
        <v/>
      </c>
      <c r="C37" t="e">
        <f>RIGHT(ShootyLG!C66,LEN(ShootyLG!C66)-7)</f>
        <v>#VALUE!</v>
      </c>
      <c r="D37" t="str">
        <f>ShootyLG!G66&amp;", "&amp;ShootyLG!H66</f>
        <v xml:space="preserve">, </v>
      </c>
      <c r="E37" s="26">
        <f>ShootyLG!I66</f>
        <v>0</v>
      </c>
      <c r="F37">
        <f>ShootyLG!J66</f>
        <v>0</v>
      </c>
      <c r="G37" s="41">
        <f>ShootyLG!K66</f>
        <v>0</v>
      </c>
      <c r="H37" s="41">
        <f>ShootyLG!L66</f>
        <v>0</v>
      </c>
      <c r="I37" s="42">
        <f t="shared" si="1"/>
        <v>0</v>
      </c>
      <c r="J37" t="str">
        <f>ShootyLG!O66&amp;", "&amp;ShootyLG!P66</f>
        <v xml:space="preserve">, </v>
      </c>
      <c r="K37" s="26">
        <f>ShootyLG!Q66</f>
        <v>0</v>
      </c>
      <c r="L37">
        <f>ShootyLG!R66</f>
        <v>0</v>
      </c>
      <c r="M37" s="43">
        <f>ShootyLG!S66</f>
        <v>0</v>
      </c>
      <c r="N37" s="43">
        <f>ShootyLG!T66</f>
        <v>0</v>
      </c>
      <c r="O37" s="42">
        <f t="shared" si="2"/>
        <v>0</v>
      </c>
      <c r="P37" s="44">
        <f t="shared" si="3"/>
        <v>0</v>
      </c>
      <c r="Q37" t="str">
        <f t="shared" si="4"/>
        <v/>
      </c>
      <c r="R37" t="str">
        <f>ShootyLG!W66&amp;", "&amp;ShootyLG!X66</f>
        <v xml:space="preserve">, </v>
      </c>
      <c r="S37">
        <f>ShootyLG!Y66</f>
        <v>0</v>
      </c>
      <c r="T37">
        <f>ShootyLG!Z66</f>
        <v>0</v>
      </c>
      <c r="U37">
        <f>ShootyLG!AA66</f>
        <v>0</v>
      </c>
      <c r="V37">
        <f>ShootyLG!AB66</f>
        <v>0</v>
      </c>
    </row>
    <row r="38" spans="1:22" ht="15.6" x14ac:dyDescent="0.3">
      <c r="A38" s="40" t="s">
        <v>961</v>
      </c>
      <c r="B38" t="str">
        <f>LEFT(ShootyLG!C67,6)</f>
        <v/>
      </c>
      <c r="C38" t="e">
        <f>RIGHT(ShootyLG!C67,LEN(ShootyLG!C67)-7)</f>
        <v>#VALUE!</v>
      </c>
      <c r="D38" t="str">
        <f>ShootyLG!G67&amp;", "&amp;ShootyLG!H67</f>
        <v xml:space="preserve">, </v>
      </c>
      <c r="E38" s="26">
        <f>ShootyLG!I67</f>
        <v>0</v>
      </c>
      <c r="F38">
        <f>ShootyLG!J67</f>
        <v>0</v>
      </c>
      <c r="G38" s="41">
        <f>ShootyLG!K67</f>
        <v>0</v>
      </c>
      <c r="H38" s="41">
        <f>ShootyLG!L67</f>
        <v>0</v>
      </c>
      <c r="I38" s="42">
        <f t="shared" si="1"/>
        <v>0</v>
      </c>
      <c r="J38" t="str">
        <f>ShootyLG!O67&amp;", "&amp;ShootyLG!P67</f>
        <v xml:space="preserve">, </v>
      </c>
      <c r="K38" s="26">
        <f>ShootyLG!Q67</f>
        <v>0</v>
      </c>
      <c r="L38">
        <f>ShootyLG!R67</f>
        <v>0</v>
      </c>
      <c r="M38" s="43">
        <f>ShootyLG!S67</f>
        <v>0</v>
      </c>
      <c r="N38" s="43">
        <f>ShootyLG!T67</f>
        <v>0</v>
      </c>
      <c r="O38" s="42">
        <f t="shared" si="2"/>
        <v>0</v>
      </c>
      <c r="P38" s="44">
        <f t="shared" si="3"/>
        <v>0</v>
      </c>
      <c r="Q38" t="str">
        <f t="shared" si="4"/>
        <v/>
      </c>
      <c r="R38" t="str">
        <f>ShootyLG!W67&amp;", "&amp;ShootyLG!X67</f>
        <v xml:space="preserve">, </v>
      </c>
      <c r="S38">
        <f>ShootyLG!Y67</f>
        <v>0</v>
      </c>
      <c r="T38">
        <f>ShootyLG!Z67</f>
        <v>0</v>
      </c>
      <c r="U38">
        <f>ShootyLG!AA67</f>
        <v>0</v>
      </c>
      <c r="V38">
        <f>ShootyLG!AB67</f>
        <v>0</v>
      </c>
    </row>
    <row r="39" spans="1:22" ht="15.6" x14ac:dyDescent="0.3">
      <c r="A39" s="40" t="s">
        <v>961</v>
      </c>
      <c r="B39" t="str">
        <f>LEFT(ShootyLG!C68,6)</f>
        <v/>
      </c>
      <c r="C39" t="e">
        <f>RIGHT(ShootyLG!C68,LEN(ShootyLG!C68)-7)</f>
        <v>#VALUE!</v>
      </c>
      <c r="D39" t="str">
        <f>ShootyLG!G68&amp;", "&amp;ShootyLG!H68</f>
        <v xml:space="preserve">, </v>
      </c>
      <c r="E39" s="26">
        <f>ShootyLG!I68</f>
        <v>0</v>
      </c>
      <c r="F39">
        <f>ShootyLG!J68</f>
        <v>0</v>
      </c>
      <c r="G39" s="41">
        <f>ShootyLG!K68</f>
        <v>0</v>
      </c>
      <c r="H39" s="41">
        <f>ShootyLG!L68</f>
        <v>0</v>
      </c>
      <c r="I39" s="42">
        <f t="shared" si="1"/>
        <v>0</v>
      </c>
      <c r="J39" t="str">
        <f>ShootyLG!O68&amp;", "&amp;ShootyLG!P68</f>
        <v xml:space="preserve">, </v>
      </c>
      <c r="K39" s="26">
        <f>ShootyLG!Q68</f>
        <v>0</v>
      </c>
      <c r="L39">
        <f>ShootyLG!R68</f>
        <v>0</v>
      </c>
      <c r="M39" s="43">
        <f>ShootyLG!S68</f>
        <v>0</v>
      </c>
      <c r="N39" s="43">
        <f>ShootyLG!T68</f>
        <v>0</v>
      </c>
      <c r="O39" s="42">
        <f t="shared" si="2"/>
        <v>0</v>
      </c>
      <c r="P39" s="44">
        <f t="shared" si="3"/>
        <v>0</v>
      </c>
      <c r="Q39" t="str">
        <f t="shared" si="4"/>
        <v/>
      </c>
      <c r="R39" t="str">
        <f>ShootyLG!W68&amp;", "&amp;ShootyLG!X68</f>
        <v xml:space="preserve">, </v>
      </c>
      <c r="S39">
        <f>ShootyLG!Y68</f>
        <v>0</v>
      </c>
      <c r="T39">
        <f>ShootyLG!Z68</f>
        <v>0</v>
      </c>
      <c r="U39">
        <f>ShootyLG!AA68</f>
        <v>0</v>
      </c>
      <c r="V39">
        <f>ShootyLG!AB68</f>
        <v>0</v>
      </c>
    </row>
    <row r="40" spans="1:22" ht="15.6" x14ac:dyDescent="0.3">
      <c r="A40" s="40" t="s">
        <v>961</v>
      </c>
      <c r="B40" t="str">
        <f>LEFT(ShootyLG!C69,6)</f>
        <v/>
      </c>
      <c r="C40" t="e">
        <f>RIGHT(ShootyLG!C69,LEN(ShootyLG!C69)-7)</f>
        <v>#VALUE!</v>
      </c>
      <c r="D40" t="str">
        <f>ShootyLG!G69&amp;", "&amp;ShootyLG!H69</f>
        <v xml:space="preserve">, </v>
      </c>
      <c r="E40" s="26">
        <f>ShootyLG!I69</f>
        <v>0</v>
      </c>
      <c r="F40">
        <f>ShootyLG!J69</f>
        <v>0</v>
      </c>
      <c r="G40" s="41">
        <f>ShootyLG!K69</f>
        <v>0</v>
      </c>
      <c r="H40" s="41">
        <f>ShootyLG!L69</f>
        <v>0</v>
      </c>
      <c r="I40" s="42">
        <f t="shared" si="1"/>
        <v>0</v>
      </c>
      <c r="J40" t="str">
        <f>ShootyLG!O69&amp;", "&amp;ShootyLG!P69</f>
        <v xml:space="preserve">, </v>
      </c>
      <c r="K40" s="26">
        <f>ShootyLG!Q69</f>
        <v>0</v>
      </c>
      <c r="L40">
        <f>ShootyLG!R69</f>
        <v>0</v>
      </c>
      <c r="M40" s="43">
        <f>ShootyLG!S69</f>
        <v>0</v>
      </c>
      <c r="N40" s="43">
        <f>ShootyLG!T69</f>
        <v>0</v>
      </c>
      <c r="O40" s="42">
        <f t="shared" si="2"/>
        <v>0</v>
      </c>
      <c r="P40" s="44">
        <f t="shared" si="3"/>
        <v>0</v>
      </c>
      <c r="Q40" t="str">
        <f t="shared" si="4"/>
        <v/>
      </c>
      <c r="R40" t="str">
        <f>ShootyLG!W69&amp;", "&amp;ShootyLG!X69</f>
        <v xml:space="preserve">, </v>
      </c>
      <c r="S40">
        <f>ShootyLG!Y69</f>
        <v>0</v>
      </c>
      <c r="T40">
        <f>ShootyLG!Z69</f>
        <v>0</v>
      </c>
      <c r="U40">
        <f>ShootyLG!AA69</f>
        <v>0</v>
      </c>
      <c r="V40">
        <f>ShootyLG!AB69</f>
        <v>0</v>
      </c>
    </row>
    <row r="41" spans="1:22" ht="15.6" x14ac:dyDescent="0.3">
      <c r="A41" s="40" t="s">
        <v>961</v>
      </c>
      <c r="B41" t="str">
        <f>LEFT(ShootyLG!C70,6)</f>
        <v/>
      </c>
      <c r="C41" t="e">
        <f>RIGHT(ShootyLG!C70,LEN(ShootyLG!C70)-7)</f>
        <v>#VALUE!</v>
      </c>
      <c r="D41" t="str">
        <f>ShootyLG!G70&amp;", "&amp;ShootyLG!H70</f>
        <v xml:space="preserve">, </v>
      </c>
      <c r="E41" s="26">
        <f>ShootyLG!I70</f>
        <v>0</v>
      </c>
      <c r="F41">
        <f>ShootyLG!J70</f>
        <v>0</v>
      </c>
      <c r="G41" s="41">
        <f>ShootyLG!K70</f>
        <v>0</v>
      </c>
      <c r="H41" s="41">
        <f>ShootyLG!L70</f>
        <v>0</v>
      </c>
      <c r="I41" s="42">
        <f t="shared" si="1"/>
        <v>0</v>
      </c>
      <c r="J41" t="str">
        <f>ShootyLG!O70&amp;", "&amp;ShootyLG!P70</f>
        <v xml:space="preserve">, </v>
      </c>
      <c r="K41" s="26">
        <f>ShootyLG!Q70</f>
        <v>0</v>
      </c>
      <c r="L41">
        <f>ShootyLG!R70</f>
        <v>0</v>
      </c>
      <c r="M41" s="43">
        <f>ShootyLG!S70</f>
        <v>0</v>
      </c>
      <c r="N41" s="43">
        <f>ShootyLG!T70</f>
        <v>0</v>
      </c>
      <c r="O41" s="42">
        <f t="shared" si="2"/>
        <v>0</v>
      </c>
      <c r="P41" s="44">
        <f t="shared" si="3"/>
        <v>0</v>
      </c>
      <c r="Q41" t="str">
        <f t="shared" si="4"/>
        <v/>
      </c>
      <c r="R41" t="str">
        <f>ShootyLG!W70&amp;", "&amp;ShootyLG!X70</f>
        <v xml:space="preserve">, </v>
      </c>
      <c r="S41">
        <f>ShootyLG!Y70</f>
        <v>0</v>
      </c>
      <c r="T41">
        <f>ShootyLG!Z70</f>
        <v>0</v>
      </c>
      <c r="U41">
        <f>ShootyLG!AA70</f>
        <v>0</v>
      </c>
      <c r="V41">
        <f>ShootyLG!AB70</f>
        <v>0</v>
      </c>
    </row>
    <row r="42" spans="1:22" ht="15.6" x14ac:dyDescent="0.3">
      <c r="A42" s="40" t="s">
        <v>961</v>
      </c>
      <c r="B42" t="str">
        <f>LEFT(ShootyLG!C71,6)</f>
        <v/>
      </c>
      <c r="C42" t="e">
        <f>RIGHT(ShootyLG!C71,LEN(ShootyLG!C71)-7)</f>
        <v>#VALUE!</v>
      </c>
      <c r="D42" t="str">
        <f>ShootyLG!G71&amp;", "&amp;ShootyLG!H71</f>
        <v xml:space="preserve">, </v>
      </c>
      <c r="E42" s="26">
        <f>ShootyLG!I71</f>
        <v>0</v>
      </c>
      <c r="F42">
        <f>ShootyLG!J71</f>
        <v>0</v>
      </c>
      <c r="G42" s="41">
        <f>ShootyLG!K71</f>
        <v>0</v>
      </c>
      <c r="H42" s="41">
        <f>ShootyLG!L71</f>
        <v>0</v>
      </c>
      <c r="I42" s="42">
        <f t="shared" si="1"/>
        <v>0</v>
      </c>
      <c r="J42" t="str">
        <f>ShootyLG!O71&amp;", "&amp;ShootyLG!P71</f>
        <v xml:space="preserve">, </v>
      </c>
      <c r="K42" s="26">
        <f>ShootyLG!Q71</f>
        <v>0</v>
      </c>
      <c r="L42">
        <f>ShootyLG!R71</f>
        <v>0</v>
      </c>
      <c r="M42" s="43">
        <f>ShootyLG!S71</f>
        <v>0</v>
      </c>
      <c r="N42" s="43">
        <f>ShootyLG!T71</f>
        <v>0</v>
      </c>
      <c r="O42" s="42">
        <f t="shared" si="2"/>
        <v>0</v>
      </c>
      <c r="P42" s="44">
        <f t="shared" si="3"/>
        <v>0</v>
      </c>
      <c r="Q42" t="str">
        <f t="shared" si="4"/>
        <v/>
      </c>
      <c r="R42" t="str">
        <f>ShootyLG!W71&amp;", "&amp;ShootyLG!X71</f>
        <v xml:space="preserve">, </v>
      </c>
      <c r="S42">
        <f>ShootyLG!Y71</f>
        <v>0</v>
      </c>
      <c r="T42">
        <f>ShootyLG!Z71</f>
        <v>0</v>
      </c>
      <c r="U42">
        <f>ShootyLG!AA71</f>
        <v>0</v>
      </c>
      <c r="V42">
        <f>ShootyLG!AB71</f>
        <v>0</v>
      </c>
    </row>
    <row r="43" spans="1:22" ht="15.6" x14ac:dyDescent="0.3">
      <c r="A43" s="40" t="s">
        <v>961</v>
      </c>
      <c r="B43" t="str">
        <f>LEFT(ShootyLG!C72,6)</f>
        <v/>
      </c>
      <c r="C43" t="e">
        <f>RIGHT(ShootyLG!C72,LEN(ShootyLG!C72)-7)</f>
        <v>#VALUE!</v>
      </c>
      <c r="D43" t="str">
        <f>ShootyLG!G72&amp;", "&amp;ShootyLG!H72</f>
        <v xml:space="preserve">, </v>
      </c>
      <c r="E43" s="26">
        <f>ShootyLG!I72</f>
        <v>0</v>
      </c>
      <c r="F43">
        <f>ShootyLG!J72</f>
        <v>0</v>
      </c>
      <c r="G43" s="41">
        <f>ShootyLG!K72</f>
        <v>0</v>
      </c>
      <c r="H43" s="41">
        <f>ShootyLG!L72</f>
        <v>0</v>
      </c>
      <c r="I43" s="42">
        <f t="shared" si="1"/>
        <v>0</v>
      </c>
      <c r="J43" t="str">
        <f>ShootyLG!O72&amp;", "&amp;ShootyLG!P72</f>
        <v xml:space="preserve">, </v>
      </c>
      <c r="K43" s="26">
        <f>ShootyLG!Q72</f>
        <v>0</v>
      </c>
      <c r="L43">
        <f>ShootyLG!R72</f>
        <v>0</v>
      </c>
      <c r="M43" s="43">
        <f>ShootyLG!S72</f>
        <v>0</v>
      </c>
      <c r="N43" s="43">
        <f>ShootyLG!T72</f>
        <v>0</v>
      </c>
      <c r="O43" s="42">
        <f t="shared" si="2"/>
        <v>0</v>
      </c>
      <c r="P43" s="44">
        <f t="shared" si="3"/>
        <v>0</v>
      </c>
      <c r="Q43" t="str">
        <f t="shared" si="4"/>
        <v/>
      </c>
      <c r="R43" t="str">
        <f>ShootyLG!W72&amp;", "&amp;ShootyLG!X72</f>
        <v xml:space="preserve">, </v>
      </c>
      <c r="S43">
        <f>ShootyLG!Y72</f>
        <v>0</v>
      </c>
      <c r="T43">
        <f>ShootyLG!Z72</f>
        <v>0</v>
      </c>
      <c r="U43">
        <f>ShootyLG!AA72</f>
        <v>0</v>
      </c>
      <c r="V43">
        <f>ShootyLG!AB72</f>
        <v>0</v>
      </c>
    </row>
    <row r="44" spans="1:22" ht="15.6" x14ac:dyDescent="0.3">
      <c r="A44" s="40"/>
      <c r="E44" s="26"/>
      <c r="I44" s="42"/>
      <c r="K44" s="26"/>
      <c r="M44" s="43"/>
      <c r="N44" s="43"/>
      <c r="O44" s="42"/>
      <c r="P44" s="44"/>
    </row>
    <row r="45" spans="1:22" ht="15.6" x14ac:dyDescent="0.3">
      <c r="A45" s="40"/>
      <c r="E45" s="26"/>
      <c r="I45" s="42"/>
      <c r="K45" s="26"/>
      <c r="M45" s="43"/>
      <c r="N45" s="43"/>
      <c r="O45" s="42"/>
      <c r="P45" s="44"/>
    </row>
    <row r="46" spans="1:22" ht="15.6" x14ac:dyDescent="0.3">
      <c r="A46" s="40"/>
      <c r="E46" s="26"/>
      <c r="I46" s="42"/>
      <c r="K46" s="26"/>
      <c r="M46" s="43"/>
      <c r="N46" s="43"/>
      <c r="O46" s="42"/>
      <c r="P46" s="44"/>
    </row>
    <row r="47" spans="1:22" ht="15.6" x14ac:dyDescent="0.3">
      <c r="A47" s="40"/>
      <c r="E47" s="26"/>
      <c r="I47" s="42"/>
      <c r="K47" s="26"/>
      <c r="M47" s="43"/>
      <c r="N47" s="43"/>
      <c r="O47" s="42"/>
      <c r="P47" s="44"/>
    </row>
    <row r="48" spans="1:22" ht="15.6" x14ac:dyDescent="0.3">
      <c r="A48" s="40"/>
      <c r="E48" s="26"/>
      <c r="I48" s="42"/>
      <c r="K48" s="26"/>
      <c r="M48" s="43"/>
      <c r="N48" s="43"/>
      <c r="O48" s="42"/>
      <c r="P48" s="44"/>
    </row>
    <row r="49" spans="1:16" ht="15.6" x14ac:dyDescent="0.3">
      <c r="A49" s="40"/>
      <c r="E49" s="26"/>
      <c r="I49" s="42"/>
      <c r="K49" s="26"/>
      <c r="M49" s="43"/>
      <c r="N49" s="43"/>
      <c r="O49" s="42"/>
      <c r="P49" s="44"/>
    </row>
    <row r="50" spans="1:16" ht="15.6" x14ac:dyDescent="0.3">
      <c r="A50" s="40"/>
      <c r="E50" s="26"/>
      <c r="I50" s="42"/>
      <c r="K50" s="26"/>
      <c r="M50" s="43"/>
      <c r="N50" s="43"/>
      <c r="O50" s="42"/>
      <c r="P50" s="44"/>
    </row>
    <row r="51" spans="1:16" ht="15.6" x14ac:dyDescent="0.3">
      <c r="A51" s="40"/>
      <c r="E51" s="26"/>
      <c r="I51" s="42"/>
      <c r="K51" s="26"/>
      <c r="M51" s="43"/>
      <c r="N51" s="43"/>
      <c r="O51" s="42"/>
      <c r="P51" s="44"/>
    </row>
    <row r="52" spans="1:16" ht="15.6" x14ac:dyDescent="0.3">
      <c r="A52" s="40"/>
      <c r="E52" s="26"/>
      <c r="I52" s="42"/>
      <c r="K52" s="26"/>
      <c r="M52" s="43"/>
      <c r="N52" s="43"/>
      <c r="O52" s="42"/>
      <c r="P52" s="44"/>
    </row>
    <row r="53" spans="1:16" ht="15.6" x14ac:dyDescent="0.3">
      <c r="A53" s="40"/>
      <c r="E53" s="26"/>
      <c r="I53" s="42"/>
      <c r="K53" s="26"/>
      <c r="M53" s="43"/>
      <c r="N53" s="43"/>
      <c r="O53" s="42"/>
      <c r="P53" s="44"/>
    </row>
    <row r="54" spans="1:16" ht="15.6" x14ac:dyDescent="0.3">
      <c r="A54" s="40"/>
      <c r="E54" s="26"/>
      <c r="I54" s="42"/>
      <c r="K54" s="26"/>
      <c r="M54" s="43"/>
      <c r="N54" s="43"/>
      <c r="O54" s="42"/>
      <c r="P54" s="44"/>
    </row>
    <row r="55" spans="1:16" ht="15.6" x14ac:dyDescent="0.3">
      <c r="A55" s="40"/>
      <c r="E55" s="26"/>
      <c r="I55" s="42"/>
      <c r="K55" s="26"/>
      <c r="M55" s="43"/>
      <c r="N55" s="43"/>
      <c r="O55" s="42"/>
      <c r="P55" s="44"/>
    </row>
    <row r="56" spans="1:16" ht="15.6" x14ac:dyDescent="0.3">
      <c r="A56" s="40"/>
      <c r="E56" s="26"/>
      <c r="I56" s="42"/>
      <c r="K56" s="26"/>
      <c r="M56" s="43"/>
      <c r="N56" s="43"/>
      <c r="O56" s="42"/>
      <c r="P56" s="44"/>
    </row>
    <row r="57" spans="1:16" ht="15.6" x14ac:dyDescent="0.3">
      <c r="A57" s="40"/>
      <c r="E57" s="26"/>
      <c r="I57" s="42"/>
      <c r="K57" s="26"/>
      <c r="M57" s="43"/>
      <c r="N57" s="43"/>
      <c r="O57" s="42"/>
      <c r="P57" s="44"/>
    </row>
    <row r="58" spans="1:16" ht="15.6" x14ac:dyDescent="0.3">
      <c r="A58" s="40"/>
      <c r="E58" s="26"/>
      <c r="I58" s="42"/>
      <c r="K58" s="26"/>
      <c r="M58" s="43"/>
      <c r="N58" s="43"/>
      <c r="O58" s="42"/>
      <c r="P58" s="44"/>
    </row>
    <row r="59" spans="1:16" ht="15.6" x14ac:dyDescent="0.3">
      <c r="A59" s="40"/>
      <c r="E59" s="26"/>
      <c r="I59" s="42"/>
      <c r="K59" s="26"/>
      <c r="M59" s="43"/>
      <c r="N59" s="43"/>
      <c r="O59" s="42"/>
      <c r="P59" s="44"/>
    </row>
    <row r="60" spans="1:16" ht="15.6" x14ac:dyDescent="0.3">
      <c r="A60" s="40"/>
      <c r="E60" s="26"/>
      <c r="I60" s="42"/>
      <c r="K60" s="26"/>
      <c r="M60" s="43"/>
      <c r="N60" s="43"/>
      <c r="O60" s="42"/>
      <c r="P60" s="44"/>
    </row>
    <row r="61" spans="1:16" ht="15.6" x14ac:dyDescent="0.3">
      <c r="A61" s="40"/>
      <c r="E61" s="26"/>
      <c r="I61" s="42"/>
      <c r="K61" s="26"/>
      <c r="M61" s="43"/>
      <c r="N61" s="43"/>
      <c r="O61" s="42"/>
      <c r="P61" s="44"/>
    </row>
    <row r="62" spans="1:16" ht="15.6" x14ac:dyDescent="0.3">
      <c r="A62" s="40"/>
      <c r="E62" s="26"/>
      <c r="I62" s="42"/>
      <c r="K62" s="26"/>
      <c r="M62" s="43"/>
      <c r="N62" s="43"/>
      <c r="O62" s="42"/>
      <c r="P62" s="44"/>
    </row>
    <row r="63" spans="1:16" ht="15.6" x14ac:dyDescent="0.3">
      <c r="A63" s="40"/>
      <c r="E63" s="26"/>
      <c r="I63" s="42"/>
      <c r="K63" s="26"/>
      <c r="M63" s="43"/>
      <c r="N63" s="43"/>
      <c r="O63" s="42"/>
      <c r="P63" s="44"/>
    </row>
    <row r="64" spans="1:16" ht="15.6" x14ac:dyDescent="0.3">
      <c r="A64" s="40"/>
      <c r="E64" s="26"/>
      <c r="I64" s="42"/>
      <c r="K64" s="26"/>
      <c r="M64" s="43"/>
      <c r="N64" s="43"/>
      <c r="O64" s="42"/>
      <c r="P64" s="44"/>
    </row>
    <row r="65" spans="1:16" ht="15.6" x14ac:dyDescent="0.3">
      <c r="A65" s="40"/>
      <c r="E65" s="26"/>
      <c r="I65" s="42"/>
      <c r="K65" s="26"/>
      <c r="M65" s="43"/>
      <c r="N65" s="43"/>
      <c r="O65" s="42"/>
      <c r="P65" s="44"/>
    </row>
    <row r="66" spans="1:16" ht="15.6" x14ac:dyDescent="0.3">
      <c r="A66" s="40"/>
      <c r="E66" s="26"/>
      <c r="I66" s="42"/>
      <c r="K66" s="26"/>
      <c r="M66" s="43"/>
      <c r="N66" s="43"/>
      <c r="O66" s="42"/>
      <c r="P66" s="44"/>
    </row>
    <row r="67" spans="1:16" ht="15.6" x14ac:dyDescent="0.3">
      <c r="A67" s="40"/>
      <c r="E67" s="26"/>
      <c r="I67" s="42"/>
      <c r="K67" s="26"/>
      <c r="M67" s="43"/>
      <c r="N67" s="43"/>
      <c r="O67" s="42"/>
      <c r="P67" s="44"/>
    </row>
    <row r="68" spans="1:16" ht="15.6" x14ac:dyDescent="0.3">
      <c r="A68" s="40"/>
      <c r="E68" s="26"/>
      <c r="I68" s="42"/>
      <c r="K68" s="26"/>
      <c r="M68" s="43"/>
      <c r="N68" s="43"/>
      <c r="O68" s="42"/>
      <c r="P68" s="44"/>
    </row>
    <row r="69" spans="1:16" ht="15.6" x14ac:dyDescent="0.3">
      <c r="A69" s="40"/>
      <c r="E69" s="26"/>
      <c r="I69" s="42"/>
      <c r="K69" s="26"/>
      <c r="M69" s="43"/>
      <c r="N69" s="43"/>
      <c r="O69" s="42"/>
      <c r="P69" s="44"/>
    </row>
    <row r="70" spans="1:16" ht="15.6" x14ac:dyDescent="0.3">
      <c r="A70" s="40"/>
      <c r="E70" s="26"/>
      <c r="I70" s="42"/>
      <c r="K70" s="26"/>
      <c r="M70" s="43"/>
      <c r="N70" s="43"/>
      <c r="O70" s="42"/>
      <c r="P70" s="44"/>
    </row>
    <row r="71" spans="1:16" ht="15.6" x14ac:dyDescent="0.3">
      <c r="A71" s="40"/>
      <c r="E71" s="26"/>
      <c r="I71" s="42"/>
      <c r="K71" s="26"/>
      <c r="M71" s="43"/>
      <c r="N71" s="43"/>
      <c r="O71" s="42"/>
      <c r="P71" s="44"/>
    </row>
    <row r="72" spans="1:16" ht="15.6" x14ac:dyDescent="0.3">
      <c r="A72" s="40"/>
      <c r="E72" s="26"/>
      <c r="I72" s="42"/>
      <c r="K72" s="26"/>
      <c r="M72" s="43"/>
      <c r="N72" s="43"/>
      <c r="O72" s="42"/>
      <c r="P72" s="44"/>
    </row>
    <row r="73" spans="1:16" ht="15.6" x14ac:dyDescent="0.3">
      <c r="A73" s="40"/>
      <c r="E73" s="26"/>
      <c r="I73" s="42"/>
      <c r="K73" s="26"/>
      <c r="M73" s="43"/>
      <c r="N73" s="43"/>
      <c r="O73" s="42"/>
      <c r="P73" s="44"/>
    </row>
    <row r="74" spans="1:16" ht="15.6" x14ac:dyDescent="0.3">
      <c r="A74" s="40"/>
      <c r="E74" s="26"/>
      <c r="I74" s="42"/>
      <c r="K74" s="26"/>
      <c r="M74" s="43"/>
      <c r="N74" s="43"/>
      <c r="O74" s="42"/>
      <c r="P74" s="44"/>
    </row>
  </sheetData>
  <dataValidations count="1">
    <dataValidation type="whole" allowBlank="1" showInputMessage="1" showErrorMessage="1" error="Wie hast Du das geschaft mit 10 Schuss dieses Ergebnis zu erreichen?_x000a__x000a_Bitte Eingabe prüfen!!" prompt="Bitte Ringzahl der 10er Serie eingeben" sqref="M2:N74 G2:H74" xr:uid="{49E3B88A-259F-4111-BB2A-BBDB0B2ED282}">
      <formula1>0</formula1>
      <formula2>100</formula2>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29</vt:i4>
      </vt:variant>
    </vt:vector>
  </HeadingPairs>
  <TitlesOfParts>
    <vt:vector size="33" baseType="lpstr">
      <vt:lpstr>ShootyLG</vt:lpstr>
      <vt:lpstr>Siegerliste</vt:lpstr>
      <vt:lpstr>Daten</vt:lpstr>
      <vt:lpstr>Export</vt:lpstr>
      <vt:lpstr>_701</vt:lpstr>
      <vt:lpstr>_702</vt:lpstr>
      <vt:lpstr>_703</vt:lpstr>
      <vt:lpstr>_704</vt:lpstr>
      <vt:lpstr>_705</vt:lpstr>
      <vt:lpstr>_706</vt:lpstr>
      <vt:lpstr>_707</vt:lpstr>
      <vt:lpstr>_709</vt:lpstr>
      <vt:lpstr>_710</vt:lpstr>
      <vt:lpstr>_711</vt:lpstr>
      <vt:lpstr>_712</vt:lpstr>
      <vt:lpstr>_713</vt:lpstr>
      <vt:lpstr>_714</vt:lpstr>
      <vt:lpstr>_715</vt:lpstr>
      <vt:lpstr>_716</vt:lpstr>
      <vt:lpstr>_717</vt:lpstr>
      <vt:lpstr>_718</vt:lpstr>
      <vt:lpstr>_719</vt:lpstr>
      <vt:lpstr>_720</vt:lpstr>
      <vt:lpstr>_721</vt:lpstr>
      <vt:lpstr>_722</vt:lpstr>
      <vt:lpstr>_723</vt:lpstr>
      <vt:lpstr>ShootyLG!Druckbereich</vt:lpstr>
      <vt:lpstr>Siegerliste!Druckbereich</vt:lpstr>
      <vt:lpstr>ShootyLG!Drucktitel</vt:lpstr>
      <vt:lpstr>Gau</vt:lpstr>
      <vt:lpstr>Gau_M</vt:lpstr>
      <vt:lpstr>Gaue</vt:lpstr>
      <vt:lpstr>Jahrgänge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Meldprogramm Shooty_Cup</dc:title>
  <dc:subject>Bezirks Schwaben</dc:subject>
  <dc:creator>Tillmann</dc:creator>
  <dc:description>Stand 06.12.02</dc:description>
  <cp:lastModifiedBy>Gunther Langer</cp:lastModifiedBy>
  <cp:lastPrinted>2022-12-18T16:59:06Z</cp:lastPrinted>
  <dcterms:created xsi:type="dcterms:W3CDTF">2004-11-20T09:53:54Z</dcterms:created>
  <dcterms:modified xsi:type="dcterms:W3CDTF">2024-12-30T18:50:26Z</dcterms:modified>
</cp:coreProperties>
</file>